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4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Summary" sheetId="1" state="visible" r:id="rId3"/>
    <sheet name="Tracker" sheetId="2" state="visible" r:id="rId4"/>
    <sheet name="Weekly Review" sheetId="3" state="visible" r:id="rId5"/>
    <sheet name="Progress &amp; Charts" sheetId="4" state="visible" r:id="rId6"/>
    <sheet name="Printable Checklist" sheetId="5" state="visible" r:id="rId7"/>
  </sheets>
  <definedNames>
    <definedName function="false" hidden="false" localSheetId="4" name="_xlnm.Print_Titles" vbProcedure="false">'Printable Checklist'!1:1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<sst xmlns="http://schemas.openxmlformats.org/spreadsheetml/2006/main" count="654" uniqueCount="246">
  <si>
    <t xml:space="preserve">Metric</t>
  </si>
  <si>
    <t xml:space="preserve">Value</t>
  </si>
  <si>
    <t xml:space="preserve">Total principles</t>
  </si>
  <si>
    <t xml:space="preserve">Completed (count)</t>
  </si>
  <si>
    <t xml:space="preserve">Completion %</t>
  </si>
  <si>
    <t xml:space="preserve">Next review date (earliest)</t>
  </si>
  <si>
    <t xml:space="preserve">ID</t>
  </si>
  <si>
    <t xml:space="preserve">Section</t>
  </si>
  <si>
    <t xml:space="preserve">Principle</t>
  </si>
  <si>
    <t xml:space="preserve">Suggested first action</t>
  </si>
  <si>
    <t xml:space="preserve">Done</t>
  </si>
  <si>
    <t xml:space="preserve">Start date</t>
  </si>
  <si>
    <t xml:space="preserve">Next review date</t>
  </si>
  <si>
    <t xml:space="preserve">Notes / evidence</t>
  </si>
  <si>
    <t xml:space="preserve">Annualised £ impact (est.)</t>
  </si>
  <si>
    <t xml:space="preserve">Mindset &amp; Behaviour</t>
  </si>
  <si>
    <t xml:space="preserve">Default beats motivation</t>
  </si>
  <si>
    <t xml:space="preserve">Set a standing order on payday for savings/debt.</t>
  </si>
  <si>
    <t xml:space="preserve">Frictions matter</t>
  </si>
  <si>
    <t xml:space="preserve">Add a 48‑hour cooling-off rule to your budget/app.</t>
  </si>
  <si>
    <t xml:space="preserve">Identity first</t>
  </si>
  <si>
    <t xml:space="preserve">Rename a savings pot to ‘Pay Myself First’ and fund it.</t>
  </si>
  <si>
    <t xml:space="preserve">Pre-commit</t>
  </si>
  <si>
    <t xml:space="preserve">Write a BNPL rule: only with a repayment plan screenshot.</t>
  </si>
  <si>
    <t xml:space="preserve">Environment design</t>
  </si>
  <si>
    <t xml:space="preserve">Move shopping apps off the home screen; pin banking app.</t>
  </si>
  <si>
    <t xml:space="preserve">Small wins compound</t>
  </si>
  <si>
    <t xml:space="preserve">Find 2–3 £10–£30 monthly trims to keep permanently.</t>
  </si>
  <si>
    <t xml:space="preserve">Calendar the boring stuff</t>
  </si>
  <si>
    <t xml:space="preserve">Book a monthly ‘Money Hour’ in your calendar.</t>
  </si>
  <si>
    <t xml:space="preserve">Track one number</t>
  </si>
  <si>
    <t xml:space="preserve">Track ‘spend vs plan’ for 30 days only.</t>
  </si>
  <si>
    <t xml:space="preserve">Compare savings rates, not incomes</t>
  </si>
  <si>
    <t xml:space="preserve">Calculate your savings rate this month.</t>
  </si>
  <si>
    <t xml:space="preserve">Use if‑then scripts</t>
  </si>
  <si>
    <t xml:space="preserve">Set one rule: if groceries go over, cut eating out by same £.</t>
  </si>
  <si>
    <t xml:space="preserve">Budgeting &amp; Cashflow</t>
  </si>
  <si>
    <t xml:space="preserve">Budget to zero</t>
  </si>
  <si>
    <t xml:space="preserve">Give every £ a job; add a ‘hold’ line for surplus.</t>
  </si>
  <si>
    <t xml:space="preserve">Pay‑cycle sync</t>
  </si>
  <si>
    <t xml:space="preserve">Move DDs to 3–5 days after payday.</t>
  </si>
  <si>
    <t xml:space="preserve">Buffer account</t>
  </si>
  <si>
    <t xml:space="preserve">Create a bills pot equal to one month’s fixed costs.</t>
  </si>
  <si>
    <t xml:space="preserve">Use sinking funds</t>
  </si>
  <si>
    <t xml:space="preserve">Start monthly pots for MOT, Christmas, etc.</t>
  </si>
  <si>
    <t xml:space="preserve">12‑month view</t>
  </si>
  <si>
    <t xml:space="preserve">Make a 12‑column sheet to spot seasonal patterns.</t>
  </si>
  <si>
    <t xml:space="preserve">Reality prices</t>
  </si>
  <si>
    <t xml:space="preserve">Budget using post‑offer tariffs, not teaser rates.</t>
  </si>
  <si>
    <t xml:space="preserve">Cashflow test for subs</t>
  </si>
  <si>
    <t xml:space="preserve">Before adding a sub, pause one of equal £ for a month.</t>
  </si>
  <si>
    <t xml:space="preserve">Spend caps, not averages</t>
  </si>
  <si>
    <t xml:space="preserve">Set weekly caps; reset every Monday.</t>
  </si>
  <si>
    <t xml:space="preserve">Bill batching</t>
  </si>
  <si>
    <t xml:space="preserve">Align utilities to renew in the same month.</t>
  </si>
  <si>
    <t xml:space="preserve">Colour‑code leaks</t>
  </si>
  <si>
    <t xml:space="preserve">Highlight categories &gt;20% over plan for 2 months.</t>
  </si>
  <si>
    <t xml:space="preserve">Debt, Credit &amp; Borrowing</t>
  </si>
  <si>
    <t xml:space="preserve">List by rate and balance</t>
  </si>
  <si>
    <t xml:space="preserve">Order debts by APR; target highest first (keep mins).</t>
  </si>
  <si>
    <t xml:space="preserve">0% with a plan only</t>
  </si>
  <si>
    <t xml:space="preserve">Auto‑pay to clear 0% before promo end date.</t>
  </si>
  <si>
    <t xml:space="preserve">Stop the bleed early</t>
  </si>
  <si>
    <t xml:space="preserve">Call lender to request temp plan or rate cut.</t>
  </si>
  <si>
    <t xml:space="preserve">Chase costs, not scores</t>
  </si>
  <si>
    <t xml:space="preserve">Focus on interest saved, not credit score points.</t>
  </si>
  <si>
    <t xml:space="preserve">Consolidation cautions</t>
  </si>
  <si>
    <t xml:space="preserve">If consolidating, close/limit old cards.</t>
  </si>
  <si>
    <t xml:space="preserve">BNPL is debt</t>
  </si>
  <si>
    <t xml:space="preserve">Add BNPL to your debt list with due dates.</t>
  </si>
  <si>
    <t xml:space="preserve">Snowball for morale</t>
  </si>
  <si>
    <t xml:space="preserve">Pay off the smallest balance to build momentum.</t>
  </si>
  <si>
    <t xml:space="preserve">Overdrafts are expensive</t>
  </si>
  <si>
    <t xml:space="preserve">Treat overdraft as a debt; set a payoff plan.</t>
  </si>
  <si>
    <t xml:space="preserve">Graceful scripts</t>
  </si>
  <si>
    <t xml:space="preserve">Draft a lender script with a realistic payment date.</t>
  </si>
  <si>
    <t xml:space="preserve">Debt diary</t>
  </si>
  <si>
    <t xml:space="preserve">Log every lender contact and agreement.</t>
  </si>
  <si>
    <t xml:space="preserve">Saving &amp; Safety Buffers</t>
  </si>
  <si>
    <t xml:space="preserve">Start insultingly small</t>
  </si>
  <si>
    <t xml:space="preserve">Auto‑save £3/day to an easy‑access pot.</t>
  </si>
  <si>
    <t xml:space="preserve">Rename accounts</t>
  </si>
  <si>
    <t xml:space="preserve">Name pots ‘Rainy‑Day’, ‘MOT’, etc. for stickiness.</t>
  </si>
  <si>
    <t xml:space="preserve">Round‑ups + sweeps</t>
  </si>
  <si>
    <t xml:space="preserve">Turn on purchase round‑ups; sweep odd £ weekly.</t>
  </si>
  <si>
    <t xml:space="preserve">Save first and forget</t>
  </si>
  <si>
    <t xml:space="preserve">Standing order into savings on payday.</t>
  </si>
  <si>
    <t xml:space="preserve">Separate goals</t>
  </si>
  <si>
    <t xml:space="preserve">Create one pot per goal to reduce raiding.</t>
  </si>
  <si>
    <t xml:space="preserve">Emergency fund stages</t>
  </si>
  <si>
    <t xml:space="preserve">Set milestones: 1 week → 1 month → 3 months.</t>
  </si>
  <si>
    <t xml:space="preserve">Expect the unexpected</t>
  </si>
  <si>
    <t xml:space="preserve">Budget monthly for car/vet/school ‘surprises’.</t>
  </si>
  <si>
    <t xml:space="preserve">Exploit special savers</t>
  </si>
  <si>
    <t xml:space="preserve">Open a regular/prize saver that fits your habits.</t>
  </si>
  <si>
    <t xml:space="preserve">Split windfalls 50/30/20</t>
  </si>
  <si>
    <t xml:space="preserve">Debt/Savings/Treat split for any windfall.</t>
  </si>
  <si>
    <t xml:space="preserve">Visual trackers</t>
  </si>
  <si>
    <t xml:space="preserve">Create a simple progress thermometer you can see.</t>
  </si>
  <si>
    <t xml:space="preserve">Everyday Costs &amp; Bills</t>
  </si>
  <si>
    <t xml:space="preserve">Annualise small costs</t>
  </si>
  <si>
    <t xml:space="preserve">Say yearly total aloud before renewing small subs.</t>
  </si>
  <si>
    <t xml:space="preserve">Quarterly contract audit</t>
  </si>
  <si>
    <t xml:space="preserve">Review broadband/mobile/insurance/TV; log dates.</t>
  </si>
  <si>
    <t xml:space="preserve">Beat loyalty penalty</t>
  </si>
  <si>
    <t xml:space="preserve">Get new‑customer quotes before auto‑renewals.</t>
  </si>
  <si>
    <t xml:space="preserve">Consider a water meter</t>
  </si>
  <si>
    <t xml:space="preserve">Use the water company calculator to compare.</t>
  </si>
  <si>
    <t xml:space="preserve">Meal plan backwards</t>
  </si>
  <si>
    <t xml:space="preserve">Plan meals from freezer/cupboard first.</t>
  </si>
  <si>
    <t xml:space="preserve">Check unit prices</t>
  </si>
  <si>
    <t xml:space="preserve">Compare per 100g/ml, not headline price.</t>
  </si>
  <si>
    <t xml:space="preserve">Multi‑stop shops</t>
  </si>
  <si>
    <t xml:space="preserve">Rotate 1–2 value shops for staples.</t>
  </si>
  <si>
    <t xml:space="preserve">SIM‑only + Wi‑Fi first</t>
  </si>
  <si>
    <t xml:space="preserve">Ditch handset deals; use Wi‑Fi calling.</t>
  </si>
  <si>
    <t xml:space="preserve">Energy check‑ins</t>
  </si>
  <si>
    <t xml:space="preserve">Submit meter readings; avoid estimates.</t>
  </si>
  <si>
    <t xml:space="preserve">Repair/borrow first</t>
  </si>
  <si>
    <t xml:space="preserve">Try repair/pre‑loved before buying new.</t>
  </si>
  <si>
    <t xml:space="preserve">Consumer Rights &amp; Protections (UK)</t>
  </si>
  <si>
    <t xml:space="preserve">Section 75 shield</t>
  </si>
  <si>
    <t xml:space="preserve">Use credit card for £100–£30k protected purchases.</t>
  </si>
  <si>
    <t xml:space="preserve">Chargeback exists</t>
  </si>
  <si>
    <t xml:space="preserve">Ask bank for debit‑card chargeback on disputes.</t>
  </si>
  <si>
    <t xml:space="preserve">Direct Debit Guarantee</t>
  </si>
  <si>
    <t xml:space="preserve">Bank must refund wrong DD immediately.</t>
  </si>
  <si>
    <t xml:space="preserve">14‑day cooling‑off</t>
  </si>
  <si>
    <t xml:space="preserve">Return distance purchases within the window.</t>
  </si>
  <si>
    <t xml:space="preserve">Fit for purpose</t>
  </si>
  <si>
    <t xml:space="preserve">Quote Consumer Rights Act for faulty goods.</t>
  </si>
  <si>
    <t xml:space="preserve">Ombudsman escalation</t>
  </si>
  <si>
    <t xml:space="preserve">Use ombudsman after formal complaint.</t>
  </si>
  <si>
    <t xml:space="preserve">Keep it in writing</t>
  </si>
  <si>
    <t xml:space="preserve">Use email; bullet points and dates.</t>
  </si>
  <si>
    <t xml:space="preserve">Warranty ≠ rights</t>
  </si>
  <si>
    <t xml:space="preserve">Statutory rights apply beyond warranty.</t>
  </si>
  <si>
    <t xml:space="preserve">ATOL/ABTA basics</t>
  </si>
  <si>
    <t xml:space="preserve">Prefer packages when protection is valuable.</t>
  </si>
  <si>
    <t xml:space="preserve">Document defects</t>
  </si>
  <si>
    <t xml:space="preserve">Keep photos/timestamps/failed fix records.</t>
  </si>
  <si>
    <t xml:space="preserve">Work, Pay &amp; Income</t>
  </si>
  <si>
    <t xml:space="preserve">Know your payslip</t>
  </si>
  <si>
    <t xml:space="preserve">Check tax code, pension %, deductions.</t>
  </si>
  <si>
    <t xml:space="preserve">Ask for bands</t>
  </si>
  <si>
    <t xml:space="preserve">Negotiate a range anchored in evidence.</t>
  </si>
  <si>
    <t xml:space="preserve">Benefits audit</t>
  </si>
  <si>
    <t xml:space="preserve">List employer benefits; use the best ones.</t>
  </si>
  <si>
    <t xml:space="preserve">Side‑income friction test</t>
  </si>
  <si>
    <t xml:space="preserve">Model the side hustle simply; kill messy ones.</t>
  </si>
  <si>
    <t xml:space="preserve">Skills flywheel</t>
  </si>
  <si>
    <t xml:space="preserve">Pick one high‑value skill and compound it.</t>
  </si>
  <si>
    <t xml:space="preserve">Invoice like clockwork</t>
  </si>
  <si>
    <t xml:space="preserve">Invoice promptly with clear terms.</t>
  </si>
  <si>
    <t xml:space="preserve">Annual review file</t>
  </si>
  <si>
    <t xml:space="preserve">Track monthly wins/metrics for reviews.</t>
  </si>
  <si>
    <t xml:space="preserve">Price outcomes</t>
  </si>
  <si>
    <t xml:space="preserve">For contracting, scope outcomes not hours.</t>
  </si>
  <si>
    <t xml:space="preserve">Seasonality buffer</t>
  </si>
  <si>
    <t xml:space="preserve">Save extra in busy months for quiet months.</t>
  </si>
  <si>
    <t xml:space="preserve">Network on purpose</t>
  </si>
  <si>
    <t xml:space="preserve">Schedule two warm intros per month.</t>
  </si>
  <si>
    <t xml:space="preserve">Investing &amp; Long‑Term Wealth</t>
  </si>
  <si>
    <t xml:space="preserve">Time in market</t>
  </si>
  <si>
    <t xml:space="preserve">Use regular investing if suitable; avoid timing.</t>
  </si>
  <si>
    <t xml:space="preserve">Fees are termites</t>
  </si>
  <si>
    <t xml:space="preserve">Prefer lower‑cost funds where appropriate.</t>
  </si>
  <si>
    <t xml:space="preserve">Diversify simply</t>
  </si>
  <si>
    <t xml:space="preserve">Use broad funds; avoid single‑bet risk.</t>
  </si>
  <si>
    <t xml:space="preserve">Automate contributions</t>
  </si>
  <si>
    <t xml:space="preserve">Set up monthly investments.</t>
  </si>
  <si>
    <t xml:space="preserve">Rebalance periodically</t>
  </si>
  <si>
    <t xml:space="preserve">Reset to your plan on a schedule.</t>
  </si>
  <si>
    <t xml:space="preserve">Emergency first</t>
  </si>
  <si>
    <t xml:space="preserve">Invest only after a cash buffer.</t>
  </si>
  <si>
    <t xml:space="preserve">Use ISAs</t>
  </si>
  <si>
    <t xml:space="preserve">Shelter returns within ISA allowances (check rules).</t>
  </si>
  <si>
    <t xml:space="preserve">Know your risk</t>
  </si>
  <si>
    <t xml:space="preserve">Match risk level to your sleep at night.</t>
  </si>
  <si>
    <t xml:space="preserve">Avoid fads</t>
  </si>
  <si>
    <t xml:space="preserve">Skip products you can’t explain simply.</t>
  </si>
  <si>
    <t xml:space="preserve">Attach dates to goals</t>
  </si>
  <si>
    <t xml:space="preserve">Name pots with years to resist selling.</t>
  </si>
  <si>
    <t xml:space="preserve">Housing, Transport &amp; Big Purchases</t>
  </si>
  <si>
    <t xml:space="preserve">Total‑cost thinking</t>
  </si>
  <si>
    <t xml:space="preserve">Add insurance/fuel/servicing/depreciation to price.</t>
  </si>
  <si>
    <t xml:space="preserve">Buy used, buy smart</t>
  </si>
  <si>
    <t xml:space="preserve">Prefer one‑owner, full‑history items.</t>
  </si>
  <si>
    <t xml:space="preserve">Mortgage overpayments</t>
  </si>
  <si>
    <t xml:space="preserve">Overpay within limits to cut interest.</t>
  </si>
  <si>
    <t xml:space="preserve">Remortgage alarms</t>
  </si>
  <si>
    <t xml:space="preserve">Calendar fixed‑rate end; shop early.</t>
  </si>
  <si>
    <t xml:space="preserve">Negotiate rent renewal</t>
  </si>
  <si>
    <t xml:space="preserve">Use comparable listings; be early/polite.</t>
  </si>
  <si>
    <t xml:space="preserve">Move vs stay maths</t>
  </si>
  <si>
    <t xml:space="preserve">Compare moving costs vs. small rent rise.</t>
  </si>
  <si>
    <t xml:space="preserve">Public transport levers</t>
  </si>
  <si>
    <t xml:space="preserve">Use railcards/split tickets where allowed.</t>
  </si>
  <si>
    <t xml:space="preserve">Insurance excess sweet spot</t>
  </si>
  <si>
    <t xml:space="preserve">Raise excess only if EF can cover it.</t>
  </si>
  <si>
    <t xml:space="preserve">Refurb before replace</t>
  </si>
  <si>
    <t xml:space="preserve">Repair to extend life where sensible.</t>
  </si>
  <si>
    <t xml:space="preserve">Leverage cooling‑off</t>
  </si>
  <si>
    <t xml:space="preserve">Use the window to tweak or renegotiate.</t>
  </si>
  <si>
    <t xml:space="preserve">Tax, Benefits &amp; Admin (UK)</t>
  </si>
  <si>
    <t xml:space="preserve">Check your tax code</t>
  </si>
  <si>
    <t xml:space="preserve">Correct wrong tax codes quickly.</t>
  </si>
  <si>
    <t xml:space="preserve">Marriage Allowance</t>
  </si>
  <si>
    <t xml:space="preserve">Check eligibility and claim if suitable.</t>
  </si>
  <si>
    <t xml:space="preserve">Keep receipts by default</t>
  </si>
  <si>
    <t xml:space="preserve">Folder + sheet for claims/appeals.</t>
  </si>
  <si>
    <t xml:space="preserve">Use benefits calculators</t>
  </si>
  <si>
    <t xml:space="preserve">Re‑check entitlements after changes.</t>
  </si>
  <si>
    <t xml:space="preserve">Know LISA rules</t>
  </si>
  <si>
    <t xml:space="preserve">Use for first‑home/retirement if eligible.</t>
  </si>
  <si>
    <t xml:space="preserve">Child Benefit charge</t>
  </si>
  <si>
    <t xml:space="preserve">Track thresholds; plan claims/declarations.</t>
  </si>
  <si>
    <t xml:space="preserve">Pension nudges</t>
  </si>
  <si>
    <t xml:space="preserve">Max employer match if possible.</t>
  </si>
  <si>
    <t xml:space="preserve">Gift Aid awareness</t>
  </si>
  <si>
    <t xml:space="preserve">Higher‑rate? Reclaim extra relief.</t>
  </si>
  <si>
    <t xml:space="preserve">Weekly admin slot</t>
  </si>
  <si>
    <t xml:space="preserve">15‑minute admin to avoid chaos.</t>
  </si>
  <si>
    <t xml:space="preserve">Calendar renewals</t>
  </si>
  <si>
    <t xml:space="preserve">Log MOT/insurance/licence/passport dates.</t>
  </si>
  <si>
    <t xml:space="preserve">Week starting (Mon)</t>
  </si>
  <si>
    <t xml:space="preserve">Top 3 money wins</t>
  </si>
  <si>
    <t xml:space="preserve">Top 3 obstacles</t>
  </si>
  <si>
    <t xml:space="preserve">Principles I’ll apply (IDs)</t>
  </si>
  <si>
    <t xml:space="preserve">Next actions (by Friday)</t>
  </si>
  <si>
    <t xml:space="preserve">Notes</t>
  </si>
  <si>
    <t xml:space="preserve">2025-09-22</t>
  </si>
  <si>
    <t xml:space="preserve">2025-09-29</t>
  </si>
  <si>
    <t xml:space="preserve">2025-10-06</t>
  </si>
  <si>
    <t xml:space="preserve">2025-10-13</t>
  </si>
  <si>
    <t xml:space="preserve">2025-10-20</t>
  </si>
  <si>
    <t xml:space="preserve">2025-10-27</t>
  </si>
  <si>
    <t xml:space="preserve">2025-11-03</t>
  </si>
  <si>
    <t xml:space="preserve">2025-11-10</t>
  </si>
  <si>
    <t xml:space="preserve">2025-11-17</t>
  </si>
  <si>
    <t xml:space="preserve">2025-11-24</t>
  </si>
  <si>
    <t xml:space="preserve">2025-12-01</t>
  </si>
  <si>
    <t xml:space="preserve">2025-12-08</t>
  </si>
  <si>
    <t xml:space="preserve">Total items</t>
  </si>
  <si>
    <t xml:space="preserve">Completed items</t>
  </si>
  <si>
    <t xml:space="preserve">Tick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</si>
</sst>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%"/>
    <numFmt numFmtId="166" formatCode="dd/mm/yy"/>
  </numFmts>
  <fonts count="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mbria"/>
      <family val="0"/>
      <charset val="1"/>
    </font>
    <font>
      <b val="true"/>
      <sz val="18"/>
      <color rgb="FF000000"/>
      <name val="Calibri"/>
      <family val="2"/>
    </font>
    <font>
      <sz val="10"/>
      <color rgb="FF000000"/>
      <name val="Calibri"/>
      <family val="2"/>
    </font>
    <font>
      <b val="true"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AF3FF"/>
        <bgColor rgb="FFE6FFE6"/>
      </patternFill>
    </fill>
    <fill>
      <patternFill patternType="solid">
        <fgColor rgb="FFE6FFE6"/>
        <bgColor rgb="FFEAF3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C6EFCE"/>
        </patternFill>
      </fill>
    </dxf>
    <dxf>
      <fill>
        <patternFill>
          <bgColor rgb="FFFFF2CC"/>
        </patternFill>
      </fill>
    </dxf>
  </dxfs>
  <colors>
    <indexedColors>
      <rgbColor rgb="FF000000"/>
      <rgbColor rgb="FFEAF3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DDDDD"/>
      <rgbColor rgb="FF878787"/>
      <rgbColor rgb="FF9999FF"/>
      <rgbColor rgb="FF993366"/>
      <rgbColor rgb="FFFFF2CC"/>
      <rgbColor rgb="FFE6FF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800" strike="noStrike" u="none">
                <a:solidFill>
                  <a:srgbClr val="000000"/>
                </a:solidFill>
                <a:uFillTx/>
                <a:latin typeface="Calibri"/>
              </a:rPr>
              <a:t>Completion by Section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'Progress &amp; Charts'!C1</c:f>
              <c:strCache>
                <c:ptCount val="1"/>
                <c:pt idx="0">
                  <c:v>Completed items</c:v>
                </c:pt>
              </c:strCache>
            </c:strRef>
          </c:tx>
          <c:spPr>
            <a:solidFill>
              <a:srgbClr val="4f81bd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'Progress &amp; Charts'!$A$2:$A$11</c:f>
              <c:strCache>
                <c:ptCount val="10"/>
                <c:pt idx="0">
                  <c:v>Mindset &amp; Behaviour</c:v>
                </c:pt>
                <c:pt idx="1">
                  <c:v>Budgeting &amp; Cashflow</c:v>
                </c:pt>
                <c:pt idx="2">
                  <c:v>Debt, Credit &amp; Borrowing</c:v>
                </c:pt>
                <c:pt idx="3">
                  <c:v>Saving &amp; Safety Buffers</c:v>
                </c:pt>
                <c:pt idx="4">
                  <c:v>Everyday Costs &amp; Bills</c:v>
                </c:pt>
                <c:pt idx="5">
                  <c:v>Consumer Rights &amp; Protections (UK)</c:v>
                </c:pt>
                <c:pt idx="6">
                  <c:v>Work, Pay &amp; Income</c:v>
                </c:pt>
                <c:pt idx="7">
                  <c:v>Investing &amp; Long‑Term Wealth</c:v>
                </c:pt>
                <c:pt idx="8">
                  <c:v>Housing, Transport &amp; Big Purchases</c:v>
                </c:pt>
                <c:pt idx="9">
                  <c:v>Tax, Benefits &amp; Admin (UK)</c:v>
                </c:pt>
              </c:strCache>
            </c:strRef>
          </c:cat>
          <c:val>
            <c:numRef>
              <c:f>'Progress &amp; Charts'!$C$2:$C$11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gapWidth val="150"/>
        <c:overlap val="0"/>
        <c:axId val="9716971"/>
        <c:axId val="75991498"/>
      </c:barChart>
      <c:catAx>
        <c:axId val="971697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Calibri"/>
                  </a:rPr>
                  <a:t>Section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75991498"/>
        <c:crosses val="autoZero"/>
        <c:auto val="1"/>
        <c:lblAlgn val="ctr"/>
        <c:lblOffset val="100"/>
        <c:noMultiLvlLbl val="0"/>
      </c:catAx>
      <c:valAx>
        <c:axId val="75991498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Calibri"/>
                  </a:rPr>
                  <a:t>Completed items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9716971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0</xdr:colOff>
      <xdr:row>1</xdr:row>
      <xdr:rowOff>0</xdr:rowOff>
    </xdr:from>
    <xdr:to>
      <xdr:col>21</xdr:col>
      <xdr:colOff>295560</xdr:colOff>
      <xdr:row>23</xdr:row>
      <xdr:rowOff>128520</xdr:rowOff>
    </xdr:to>
    <xdr:graphicFrame>
      <xdr:nvGraphicFramePr>
        <xdr:cNvPr id="0" name="Chart 1"/>
        <xdr:cNvGraphicFramePr/>
      </xdr:nvGraphicFramePr>
      <xdr:xfrm>
        <a:off x="6085800" y="190440"/>
        <a:ext cx="10079640" cy="431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24.21"/>
    <col collapsed="false" customWidth="true" hidden="false" outlineLevel="0" max="2" min="2" style="0" width="13.07"/>
  </cols>
  <sheetData>
    <row r="1" customFormat="false" ht="15" hidden="false" customHeight="false" outlineLevel="0" collapsed="false">
      <c r="A1" s="1" t="s">
        <v>0</v>
      </c>
      <c r="B1" s="1" t="s">
        <v>1</v>
      </c>
    </row>
    <row r="2" customFormat="false" ht="15" hidden="false" customHeight="false" outlineLevel="0" collapsed="false">
      <c r="A2" s="0" t="s">
        <v>2</v>
      </c>
      <c r="B2" s="0" t="n">
        <v>100</v>
      </c>
    </row>
    <row r="3" customFormat="false" ht="15" hidden="false" customHeight="false" outlineLevel="0" collapsed="false">
      <c r="A3" s="0" t="s">
        <v>3</v>
      </c>
      <c r="B3" s="0" t="n">
        <f aca="false">COUNTIF(Tracker!E:E,TRUE())+COUNTIF(Tracker!E:E,"Y")</f>
        <v>0</v>
      </c>
    </row>
    <row r="4" customFormat="false" ht="15" hidden="false" customHeight="false" outlineLevel="0" collapsed="false">
      <c r="A4" s="0" t="s">
        <v>4</v>
      </c>
      <c r="B4" s="0" t="n">
        <f aca="false">IFERROR((B2/B1),0)</f>
        <v>0</v>
      </c>
    </row>
    <row r="5" customFormat="false" ht="15" hidden="false" customHeight="false" outlineLevel="0" collapsed="false">
      <c r="A5" s="0" t="s">
        <v>5</v>
      </c>
      <c r="B5" s="0" t="n">
        <f aca="false">MIN(IF(Tracker!G:G&lt;&gt;"",Tracker!G:G))</f>
        <v>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6"/>
    <col collapsed="false" customWidth="true" hidden="false" outlineLevel="0" max="2" min="2" style="0" width="30"/>
    <col collapsed="false" customWidth="true" hidden="false" outlineLevel="0" max="3" min="3" style="0" width="38"/>
    <col collapsed="false" customWidth="true" hidden="false" outlineLevel="0" max="4" min="4" style="0" width="51.75"/>
    <col collapsed="false" customWidth="true" hidden="false" outlineLevel="0" max="5" min="5" style="0" width="10"/>
    <col collapsed="false" customWidth="true" hidden="false" outlineLevel="0" max="6" min="6" style="0" width="14"/>
    <col collapsed="false" customWidth="true" hidden="false" outlineLevel="0" max="7" min="7" style="0" width="18"/>
    <col collapsed="false" customWidth="true" hidden="false" outlineLevel="0" max="8" min="8" style="0" width="28"/>
    <col collapsed="false" customWidth="true" hidden="false" outlineLevel="0" max="9" min="9" style="0" width="22"/>
  </cols>
  <sheetData>
    <row r="1" customFormat="false" ht="15" hidden="false" customHeight="false" outlineLevel="0" collapsed="false">
      <c r="A1" s="2" t="s">
        <v>6</v>
      </c>
      <c r="B1" s="2" t="s">
        <v>7</v>
      </c>
      <c r="C1" s="2" t="s">
        <v>8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2" t="s">
        <v>14</v>
      </c>
    </row>
    <row r="2" customFormat="false" ht="15" hidden="false" customHeight="false" outlineLevel="0" collapsed="false">
      <c r="A2" s="3" t="n">
        <v>1</v>
      </c>
      <c r="B2" s="3" t="s">
        <v>15</v>
      </c>
      <c r="C2" s="3" t="s">
        <v>16</v>
      </c>
      <c r="D2" s="3" t="s">
        <v>17</v>
      </c>
      <c r="E2" s="3"/>
      <c r="F2" s="3"/>
      <c r="G2" s="3"/>
      <c r="H2" s="3"/>
      <c r="I2" s="3"/>
    </row>
    <row r="3" customFormat="false" ht="15" hidden="false" customHeight="false" outlineLevel="0" collapsed="false">
      <c r="A3" s="3" t="n">
        <v>2</v>
      </c>
      <c r="B3" s="3" t="s">
        <v>15</v>
      </c>
      <c r="C3" s="3" t="s">
        <v>18</v>
      </c>
      <c r="D3" s="3" t="s">
        <v>19</v>
      </c>
      <c r="E3" s="3"/>
      <c r="F3" s="3"/>
      <c r="G3" s="3"/>
      <c r="H3" s="3"/>
      <c r="I3" s="3"/>
    </row>
    <row r="4" customFormat="false" ht="15" hidden="false" customHeight="false" outlineLevel="0" collapsed="false">
      <c r="A4" s="3" t="n">
        <v>3</v>
      </c>
      <c r="B4" s="3" t="s">
        <v>15</v>
      </c>
      <c r="C4" s="3" t="s">
        <v>20</v>
      </c>
      <c r="D4" s="3" t="s">
        <v>21</v>
      </c>
      <c r="E4" s="3"/>
      <c r="F4" s="3"/>
      <c r="G4" s="3"/>
      <c r="H4" s="3"/>
      <c r="I4" s="3"/>
    </row>
    <row r="5" customFormat="false" ht="15" hidden="false" customHeight="false" outlineLevel="0" collapsed="false">
      <c r="A5" s="3" t="n">
        <v>4</v>
      </c>
      <c r="B5" s="3" t="s">
        <v>15</v>
      </c>
      <c r="C5" s="3" t="s">
        <v>22</v>
      </c>
      <c r="D5" s="3" t="s">
        <v>23</v>
      </c>
      <c r="E5" s="3"/>
      <c r="F5" s="3"/>
      <c r="G5" s="3"/>
      <c r="H5" s="3"/>
      <c r="I5" s="3"/>
    </row>
    <row r="6" customFormat="false" ht="15" hidden="false" customHeight="false" outlineLevel="0" collapsed="false">
      <c r="A6" s="3" t="n">
        <v>5</v>
      </c>
      <c r="B6" s="3" t="s">
        <v>15</v>
      </c>
      <c r="C6" s="3" t="s">
        <v>24</v>
      </c>
      <c r="D6" s="3" t="s">
        <v>25</v>
      </c>
      <c r="E6" s="3"/>
      <c r="F6" s="3"/>
      <c r="G6" s="3"/>
      <c r="H6" s="3"/>
      <c r="I6" s="3"/>
    </row>
    <row r="7" customFormat="false" ht="15" hidden="false" customHeight="false" outlineLevel="0" collapsed="false">
      <c r="A7" s="3" t="n">
        <v>6</v>
      </c>
      <c r="B7" s="3" t="s">
        <v>15</v>
      </c>
      <c r="C7" s="3" t="s">
        <v>26</v>
      </c>
      <c r="D7" s="3" t="s">
        <v>27</v>
      </c>
      <c r="E7" s="3"/>
      <c r="F7" s="3"/>
      <c r="G7" s="3"/>
      <c r="H7" s="3"/>
      <c r="I7" s="3"/>
    </row>
    <row r="8" customFormat="false" ht="15" hidden="false" customHeight="false" outlineLevel="0" collapsed="false">
      <c r="A8" s="3" t="n">
        <v>7</v>
      </c>
      <c r="B8" s="3" t="s">
        <v>15</v>
      </c>
      <c r="C8" s="3" t="s">
        <v>28</v>
      </c>
      <c r="D8" s="3" t="s">
        <v>29</v>
      </c>
      <c r="E8" s="3"/>
      <c r="F8" s="3"/>
      <c r="G8" s="3"/>
      <c r="H8" s="3"/>
      <c r="I8" s="3"/>
    </row>
    <row r="9" customFormat="false" ht="15" hidden="false" customHeight="false" outlineLevel="0" collapsed="false">
      <c r="A9" s="3" t="n">
        <v>8</v>
      </c>
      <c r="B9" s="3" t="s">
        <v>15</v>
      </c>
      <c r="C9" s="3" t="s">
        <v>30</v>
      </c>
      <c r="D9" s="3" t="s">
        <v>31</v>
      </c>
      <c r="E9" s="3"/>
      <c r="F9" s="3"/>
      <c r="G9" s="3"/>
      <c r="H9" s="3"/>
      <c r="I9" s="3"/>
    </row>
    <row r="10" customFormat="false" ht="15" hidden="false" customHeight="false" outlineLevel="0" collapsed="false">
      <c r="A10" s="3" t="n">
        <v>9</v>
      </c>
      <c r="B10" s="3" t="s">
        <v>15</v>
      </c>
      <c r="C10" s="3" t="s">
        <v>32</v>
      </c>
      <c r="D10" s="3" t="s">
        <v>33</v>
      </c>
      <c r="E10" s="3"/>
      <c r="F10" s="3"/>
      <c r="G10" s="3"/>
      <c r="H10" s="3"/>
      <c r="I10" s="3"/>
    </row>
    <row r="11" customFormat="false" ht="15" hidden="false" customHeight="false" outlineLevel="0" collapsed="false">
      <c r="A11" s="3" t="n">
        <v>10</v>
      </c>
      <c r="B11" s="3" t="s">
        <v>15</v>
      </c>
      <c r="C11" s="3" t="s">
        <v>34</v>
      </c>
      <c r="D11" s="3" t="s">
        <v>35</v>
      </c>
      <c r="E11" s="3"/>
      <c r="F11" s="3"/>
      <c r="G11" s="3"/>
      <c r="H11" s="3"/>
      <c r="I11" s="3"/>
    </row>
    <row r="12" customFormat="false" ht="15" hidden="false" customHeight="false" outlineLevel="0" collapsed="false">
      <c r="A12" s="3" t="n">
        <v>11</v>
      </c>
      <c r="B12" s="3" t="s">
        <v>36</v>
      </c>
      <c r="C12" s="3" t="s">
        <v>37</v>
      </c>
      <c r="D12" s="3" t="s">
        <v>38</v>
      </c>
      <c r="E12" s="3"/>
      <c r="F12" s="3"/>
      <c r="G12" s="3"/>
      <c r="H12" s="3"/>
      <c r="I12" s="3"/>
    </row>
    <row r="13" customFormat="false" ht="15" hidden="false" customHeight="false" outlineLevel="0" collapsed="false">
      <c r="A13" s="3" t="n">
        <v>12</v>
      </c>
      <c r="B13" s="3" t="s">
        <v>36</v>
      </c>
      <c r="C13" s="3" t="s">
        <v>39</v>
      </c>
      <c r="D13" s="3" t="s">
        <v>40</v>
      </c>
      <c r="E13" s="3"/>
      <c r="F13" s="3"/>
      <c r="G13" s="3"/>
      <c r="H13" s="3"/>
      <c r="I13" s="3"/>
    </row>
    <row r="14" customFormat="false" ht="15" hidden="false" customHeight="false" outlineLevel="0" collapsed="false">
      <c r="A14" s="3" t="n">
        <v>13</v>
      </c>
      <c r="B14" s="3" t="s">
        <v>36</v>
      </c>
      <c r="C14" s="3" t="s">
        <v>41</v>
      </c>
      <c r="D14" s="3" t="s">
        <v>42</v>
      </c>
      <c r="E14" s="3"/>
      <c r="F14" s="3"/>
      <c r="G14" s="3"/>
      <c r="H14" s="3"/>
      <c r="I14" s="3"/>
    </row>
    <row r="15" customFormat="false" ht="15" hidden="false" customHeight="false" outlineLevel="0" collapsed="false">
      <c r="A15" s="3" t="n">
        <v>14</v>
      </c>
      <c r="B15" s="3" t="s">
        <v>36</v>
      </c>
      <c r="C15" s="3" t="s">
        <v>43</v>
      </c>
      <c r="D15" s="3" t="s">
        <v>44</v>
      </c>
      <c r="E15" s="3"/>
      <c r="F15" s="3"/>
      <c r="G15" s="3"/>
      <c r="H15" s="3"/>
      <c r="I15" s="3"/>
    </row>
    <row r="16" customFormat="false" ht="15" hidden="false" customHeight="false" outlineLevel="0" collapsed="false">
      <c r="A16" s="3" t="n">
        <v>15</v>
      </c>
      <c r="B16" s="3" t="s">
        <v>36</v>
      </c>
      <c r="C16" s="3" t="s">
        <v>45</v>
      </c>
      <c r="D16" s="3" t="s">
        <v>46</v>
      </c>
      <c r="E16" s="3"/>
      <c r="F16" s="3"/>
      <c r="G16" s="3"/>
      <c r="H16" s="3"/>
      <c r="I16" s="3"/>
    </row>
    <row r="17" customFormat="false" ht="15" hidden="false" customHeight="false" outlineLevel="0" collapsed="false">
      <c r="A17" s="3" t="n">
        <v>16</v>
      </c>
      <c r="B17" s="3" t="s">
        <v>36</v>
      </c>
      <c r="C17" s="3" t="s">
        <v>47</v>
      </c>
      <c r="D17" s="3" t="s">
        <v>48</v>
      </c>
      <c r="E17" s="3"/>
      <c r="F17" s="3"/>
      <c r="G17" s="3"/>
      <c r="H17" s="3"/>
      <c r="I17" s="3"/>
    </row>
    <row r="18" customFormat="false" ht="15" hidden="false" customHeight="false" outlineLevel="0" collapsed="false">
      <c r="A18" s="3" t="n">
        <v>17</v>
      </c>
      <c r="B18" s="3" t="s">
        <v>36</v>
      </c>
      <c r="C18" s="3" t="s">
        <v>49</v>
      </c>
      <c r="D18" s="3" t="s">
        <v>50</v>
      </c>
      <c r="E18" s="3"/>
      <c r="F18" s="3"/>
      <c r="G18" s="3"/>
      <c r="H18" s="3"/>
      <c r="I18" s="3"/>
    </row>
    <row r="19" customFormat="false" ht="15" hidden="false" customHeight="false" outlineLevel="0" collapsed="false">
      <c r="A19" s="3" t="n">
        <v>18</v>
      </c>
      <c r="B19" s="3" t="s">
        <v>36</v>
      </c>
      <c r="C19" s="3" t="s">
        <v>51</v>
      </c>
      <c r="D19" s="3" t="s">
        <v>52</v>
      </c>
      <c r="E19" s="3"/>
      <c r="F19" s="3"/>
      <c r="G19" s="3"/>
      <c r="H19" s="3"/>
      <c r="I19" s="3"/>
    </row>
    <row r="20" customFormat="false" ht="15" hidden="false" customHeight="false" outlineLevel="0" collapsed="false">
      <c r="A20" s="3" t="n">
        <v>19</v>
      </c>
      <c r="B20" s="3" t="s">
        <v>36</v>
      </c>
      <c r="C20" s="3" t="s">
        <v>53</v>
      </c>
      <c r="D20" s="3" t="s">
        <v>54</v>
      </c>
      <c r="E20" s="3"/>
      <c r="F20" s="3"/>
      <c r="G20" s="3"/>
      <c r="H20" s="3"/>
      <c r="I20" s="3"/>
    </row>
    <row r="21" customFormat="false" ht="15" hidden="false" customHeight="false" outlineLevel="0" collapsed="false">
      <c r="A21" s="3" t="n">
        <v>20</v>
      </c>
      <c r="B21" s="3" t="s">
        <v>36</v>
      </c>
      <c r="C21" s="3" t="s">
        <v>55</v>
      </c>
      <c r="D21" s="3" t="s">
        <v>56</v>
      </c>
      <c r="E21" s="3"/>
      <c r="F21" s="3"/>
      <c r="G21" s="3"/>
      <c r="H21" s="3"/>
      <c r="I21" s="3"/>
    </row>
    <row r="22" customFormat="false" ht="15" hidden="false" customHeight="false" outlineLevel="0" collapsed="false">
      <c r="A22" s="3" t="n">
        <v>21</v>
      </c>
      <c r="B22" s="3" t="s">
        <v>57</v>
      </c>
      <c r="C22" s="3" t="s">
        <v>58</v>
      </c>
      <c r="D22" s="3" t="s">
        <v>59</v>
      </c>
      <c r="E22" s="3"/>
      <c r="F22" s="3"/>
      <c r="G22" s="3"/>
      <c r="H22" s="3"/>
      <c r="I22" s="3"/>
    </row>
    <row r="23" customFormat="false" ht="15" hidden="false" customHeight="false" outlineLevel="0" collapsed="false">
      <c r="A23" s="3" t="n">
        <v>22</v>
      </c>
      <c r="B23" s="3" t="s">
        <v>57</v>
      </c>
      <c r="C23" s="3" t="s">
        <v>60</v>
      </c>
      <c r="D23" s="3" t="s">
        <v>61</v>
      </c>
      <c r="E23" s="3"/>
      <c r="F23" s="3"/>
      <c r="G23" s="3"/>
      <c r="H23" s="3"/>
      <c r="I23" s="3"/>
    </row>
    <row r="24" customFormat="false" ht="15" hidden="false" customHeight="false" outlineLevel="0" collapsed="false">
      <c r="A24" s="3" t="n">
        <v>23</v>
      </c>
      <c r="B24" s="3" t="s">
        <v>57</v>
      </c>
      <c r="C24" s="3" t="s">
        <v>62</v>
      </c>
      <c r="D24" s="3" t="s">
        <v>63</v>
      </c>
      <c r="E24" s="3"/>
      <c r="F24" s="3"/>
      <c r="G24" s="3"/>
      <c r="H24" s="3"/>
      <c r="I24" s="3"/>
    </row>
    <row r="25" customFormat="false" ht="15" hidden="false" customHeight="false" outlineLevel="0" collapsed="false">
      <c r="A25" s="3" t="n">
        <v>24</v>
      </c>
      <c r="B25" s="3" t="s">
        <v>57</v>
      </c>
      <c r="C25" s="3" t="s">
        <v>64</v>
      </c>
      <c r="D25" s="3" t="s">
        <v>65</v>
      </c>
      <c r="E25" s="3"/>
      <c r="F25" s="3"/>
      <c r="G25" s="3"/>
      <c r="H25" s="3"/>
      <c r="I25" s="3"/>
    </row>
    <row r="26" customFormat="false" ht="15" hidden="false" customHeight="false" outlineLevel="0" collapsed="false">
      <c r="A26" s="3" t="n">
        <v>25</v>
      </c>
      <c r="B26" s="3" t="s">
        <v>57</v>
      </c>
      <c r="C26" s="3" t="s">
        <v>66</v>
      </c>
      <c r="D26" s="3" t="s">
        <v>67</v>
      </c>
      <c r="E26" s="3"/>
      <c r="F26" s="3"/>
      <c r="G26" s="3"/>
      <c r="H26" s="3"/>
      <c r="I26" s="3"/>
    </row>
    <row r="27" customFormat="false" ht="15" hidden="false" customHeight="false" outlineLevel="0" collapsed="false">
      <c r="A27" s="3" t="n">
        <v>26</v>
      </c>
      <c r="B27" s="3" t="s">
        <v>57</v>
      </c>
      <c r="C27" s="3" t="s">
        <v>68</v>
      </c>
      <c r="D27" s="3" t="s">
        <v>69</v>
      </c>
      <c r="E27" s="3"/>
      <c r="F27" s="3"/>
      <c r="G27" s="3"/>
      <c r="H27" s="3"/>
      <c r="I27" s="3"/>
    </row>
    <row r="28" customFormat="false" ht="15" hidden="false" customHeight="false" outlineLevel="0" collapsed="false">
      <c r="A28" s="3" t="n">
        <v>27</v>
      </c>
      <c r="B28" s="3" t="s">
        <v>57</v>
      </c>
      <c r="C28" s="3" t="s">
        <v>70</v>
      </c>
      <c r="D28" s="3" t="s">
        <v>71</v>
      </c>
      <c r="E28" s="3"/>
      <c r="F28" s="3"/>
      <c r="G28" s="3"/>
      <c r="H28" s="3"/>
      <c r="I28" s="3"/>
    </row>
    <row r="29" customFormat="false" ht="15" hidden="false" customHeight="false" outlineLevel="0" collapsed="false">
      <c r="A29" s="3" t="n">
        <v>28</v>
      </c>
      <c r="B29" s="3" t="s">
        <v>57</v>
      </c>
      <c r="C29" s="3" t="s">
        <v>72</v>
      </c>
      <c r="D29" s="3" t="s">
        <v>73</v>
      </c>
      <c r="E29" s="3"/>
      <c r="F29" s="3"/>
      <c r="G29" s="3"/>
      <c r="H29" s="3"/>
      <c r="I29" s="3"/>
    </row>
    <row r="30" customFormat="false" ht="15" hidden="false" customHeight="false" outlineLevel="0" collapsed="false">
      <c r="A30" s="3" t="n">
        <v>29</v>
      </c>
      <c r="B30" s="3" t="s">
        <v>57</v>
      </c>
      <c r="C30" s="3" t="s">
        <v>74</v>
      </c>
      <c r="D30" s="3" t="s">
        <v>75</v>
      </c>
      <c r="E30" s="3"/>
      <c r="F30" s="3"/>
      <c r="G30" s="3"/>
      <c r="H30" s="3"/>
      <c r="I30" s="3"/>
    </row>
    <row r="31" customFormat="false" ht="15" hidden="false" customHeight="false" outlineLevel="0" collapsed="false">
      <c r="A31" s="3" t="n">
        <v>30</v>
      </c>
      <c r="B31" s="3" t="s">
        <v>57</v>
      </c>
      <c r="C31" s="3" t="s">
        <v>76</v>
      </c>
      <c r="D31" s="3" t="s">
        <v>77</v>
      </c>
      <c r="E31" s="3"/>
      <c r="F31" s="3"/>
      <c r="G31" s="3"/>
      <c r="H31" s="3"/>
      <c r="I31" s="3"/>
    </row>
    <row r="32" customFormat="false" ht="15" hidden="false" customHeight="false" outlineLevel="0" collapsed="false">
      <c r="A32" s="3" t="n">
        <v>31</v>
      </c>
      <c r="B32" s="3" t="s">
        <v>78</v>
      </c>
      <c r="C32" s="3" t="s">
        <v>79</v>
      </c>
      <c r="D32" s="3" t="s">
        <v>80</v>
      </c>
      <c r="E32" s="3"/>
      <c r="F32" s="3"/>
      <c r="G32" s="3"/>
      <c r="H32" s="3"/>
      <c r="I32" s="3"/>
    </row>
    <row r="33" customFormat="false" ht="15" hidden="false" customHeight="false" outlineLevel="0" collapsed="false">
      <c r="A33" s="3" t="n">
        <v>32</v>
      </c>
      <c r="B33" s="3" t="s">
        <v>78</v>
      </c>
      <c r="C33" s="3" t="s">
        <v>81</v>
      </c>
      <c r="D33" s="3" t="s">
        <v>82</v>
      </c>
      <c r="E33" s="3"/>
      <c r="F33" s="3"/>
      <c r="G33" s="3"/>
      <c r="H33" s="3"/>
      <c r="I33" s="3"/>
    </row>
    <row r="34" customFormat="false" ht="15" hidden="false" customHeight="false" outlineLevel="0" collapsed="false">
      <c r="A34" s="3" t="n">
        <v>33</v>
      </c>
      <c r="B34" s="3" t="s">
        <v>78</v>
      </c>
      <c r="C34" s="3" t="s">
        <v>83</v>
      </c>
      <c r="D34" s="3" t="s">
        <v>84</v>
      </c>
      <c r="E34" s="3"/>
      <c r="F34" s="3"/>
      <c r="G34" s="3"/>
      <c r="H34" s="3"/>
      <c r="I34" s="3"/>
    </row>
    <row r="35" customFormat="false" ht="15" hidden="false" customHeight="false" outlineLevel="0" collapsed="false">
      <c r="A35" s="3" t="n">
        <v>34</v>
      </c>
      <c r="B35" s="3" t="s">
        <v>78</v>
      </c>
      <c r="C35" s="3" t="s">
        <v>85</v>
      </c>
      <c r="D35" s="3" t="s">
        <v>86</v>
      </c>
      <c r="E35" s="3"/>
      <c r="F35" s="3"/>
      <c r="G35" s="3"/>
      <c r="H35" s="3"/>
      <c r="I35" s="3"/>
    </row>
    <row r="36" customFormat="false" ht="15" hidden="false" customHeight="false" outlineLevel="0" collapsed="false">
      <c r="A36" s="3" t="n">
        <v>35</v>
      </c>
      <c r="B36" s="3" t="s">
        <v>78</v>
      </c>
      <c r="C36" s="3" t="s">
        <v>87</v>
      </c>
      <c r="D36" s="3" t="s">
        <v>88</v>
      </c>
      <c r="E36" s="3"/>
      <c r="F36" s="3"/>
      <c r="G36" s="3"/>
      <c r="H36" s="3"/>
      <c r="I36" s="3"/>
    </row>
    <row r="37" customFormat="false" ht="15" hidden="false" customHeight="false" outlineLevel="0" collapsed="false">
      <c r="A37" s="3" t="n">
        <v>36</v>
      </c>
      <c r="B37" s="3" t="s">
        <v>78</v>
      </c>
      <c r="C37" s="3" t="s">
        <v>89</v>
      </c>
      <c r="D37" s="3" t="s">
        <v>90</v>
      </c>
      <c r="E37" s="3"/>
      <c r="F37" s="3"/>
      <c r="G37" s="3"/>
      <c r="H37" s="3"/>
      <c r="I37" s="3"/>
    </row>
    <row r="38" customFormat="false" ht="15" hidden="false" customHeight="false" outlineLevel="0" collapsed="false">
      <c r="A38" s="3" t="n">
        <v>37</v>
      </c>
      <c r="B38" s="3" t="s">
        <v>78</v>
      </c>
      <c r="C38" s="3" t="s">
        <v>91</v>
      </c>
      <c r="D38" s="3" t="s">
        <v>92</v>
      </c>
      <c r="E38" s="3"/>
      <c r="F38" s="3"/>
      <c r="G38" s="3"/>
      <c r="H38" s="3"/>
      <c r="I38" s="3"/>
    </row>
    <row r="39" customFormat="false" ht="15" hidden="false" customHeight="false" outlineLevel="0" collapsed="false">
      <c r="A39" s="3" t="n">
        <v>38</v>
      </c>
      <c r="B39" s="3" t="s">
        <v>78</v>
      </c>
      <c r="C39" s="3" t="s">
        <v>93</v>
      </c>
      <c r="D39" s="3" t="s">
        <v>94</v>
      </c>
      <c r="E39" s="3"/>
      <c r="F39" s="3"/>
      <c r="G39" s="3"/>
      <c r="H39" s="3"/>
      <c r="I39" s="3"/>
    </row>
    <row r="40" customFormat="false" ht="15" hidden="false" customHeight="false" outlineLevel="0" collapsed="false">
      <c r="A40" s="3" t="n">
        <v>39</v>
      </c>
      <c r="B40" s="3" t="s">
        <v>78</v>
      </c>
      <c r="C40" s="3" t="s">
        <v>95</v>
      </c>
      <c r="D40" s="3" t="s">
        <v>96</v>
      </c>
      <c r="E40" s="3"/>
      <c r="F40" s="3"/>
      <c r="G40" s="3"/>
      <c r="H40" s="3"/>
      <c r="I40" s="3"/>
    </row>
    <row r="41" customFormat="false" ht="15" hidden="false" customHeight="false" outlineLevel="0" collapsed="false">
      <c r="A41" s="3" t="n">
        <v>40</v>
      </c>
      <c r="B41" s="3" t="s">
        <v>78</v>
      </c>
      <c r="C41" s="3" t="s">
        <v>97</v>
      </c>
      <c r="D41" s="3" t="s">
        <v>98</v>
      </c>
      <c r="E41" s="3"/>
      <c r="F41" s="3"/>
      <c r="G41" s="3"/>
      <c r="H41" s="3"/>
      <c r="I41" s="3"/>
    </row>
    <row r="42" customFormat="false" ht="15" hidden="false" customHeight="false" outlineLevel="0" collapsed="false">
      <c r="A42" s="3" t="n">
        <v>41</v>
      </c>
      <c r="B42" s="3" t="s">
        <v>99</v>
      </c>
      <c r="C42" s="3" t="s">
        <v>100</v>
      </c>
      <c r="D42" s="3" t="s">
        <v>101</v>
      </c>
      <c r="E42" s="3"/>
      <c r="F42" s="3"/>
      <c r="G42" s="3"/>
      <c r="H42" s="3"/>
      <c r="I42" s="3"/>
    </row>
    <row r="43" customFormat="false" ht="15" hidden="false" customHeight="false" outlineLevel="0" collapsed="false">
      <c r="A43" s="3" t="n">
        <v>42</v>
      </c>
      <c r="B43" s="3" t="s">
        <v>99</v>
      </c>
      <c r="C43" s="3" t="s">
        <v>102</v>
      </c>
      <c r="D43" s="3" t="s">
        <v>103</v>
      </c>
      <c r="E43" s="3"/>
      <c r="F43" s="3"/>
      <c r="G43" s="3"/>
      <c r="H43" s="3"/>
      <c r="I43" s="3"/>
    </row>
    <row r="44" customFormat="false" ht="15" hidden="false" customHeight="false" outlineLevel="0" collapsed="false">
      <c r="A44" s="3" t="n">
        <v>43</v>
      </c>
      <c r="B44" s="3" t="s">
        <v>99</v>
      </c>
      <c r="C44" s="3" t="s">
        <v>104</v>
      </c>
      <c r="D44" s="3" t="s">
        <v>105</v>
      </c>
      <c r="E44" s="3"/>
      <c r="F44" s="3"/>
      <c r="G44" s="3"/>
      <c r="H44" s="3"/>
      <c r="I44" s="3"/>
    </row>
    <row r="45" customFormat="false" ht="15" hidden="false" customHeight="false" outlineLevel="0" collapsed="false">
      <c r="A45" s="3" t="n">
        <v>44</v>
      </c>
      <c r="B45" s="3" t="s">
        <v>99</v>
      </c>
      <c r="C45" s="3" t="s">
        <v>106</v>
      </c>
      <c r="D45" s="3" t="s">
        <v>107</v>
      </c>
      <c r="E45" s="3"/>
      <c r="F45" s="3"/>
      <c r="G45" s="3"/>
      <c r="H45" s="3"/>
      <c r="I45" s="3"/>
    </row>
    <row r="46" customFormat="false" ht="15" hidden="false" customHeight="false" outlineLevel="0" collapsed="false">
      <c r="A46" s="3" t="n">
        <v>45</v>
      </c>
      <c r="B46" s="3" t="s">
        <v>99</v>
      </c>
      <c r="C46" s="3" t="s">
        <v>108</v>
      </c>
      <c r="D46" s="3" t="s">
        <v>109</v>
      </c>
      <c r="E46" s="3"/>
      <c r="F46" s="3"/>
      <c r="G46" s="3"/>
      <c r="H46" s="3"/>
      <c r="I46" s="3"/>
    </row>
    <row r="47" customFormat="false" ht="15" hidden="false" customHeight="false" outlineLevel="0" collapsed="false">
      <c r="A47" s="3" t="n">
        <v>46</v>
      </c>
      <c r="B47" s="3" t="s">
        <v>99</v>
      </c>
      <c r="C47" s="3" t="s">
        <v>110</v>
      </c>
      <c r="D47" s="3" t="s">
        <v>111</v>
      </c>
      <c r="E47" s="3"/>
      <c r="F47" s="3"/>
      <c r="G47" s="3"/>
      <c r="H47" s="3"/>
      <c r="I47" s="3"/>
    </row>
    <row r="48" customFormat="false" ht="15" hidden="false" customHeight="false" outlineLevel="0" collapsed="false">
      <c r="A48" s="3" t="n">
        <v>47</v>
      </c>
      <c r="B48" s="3" t="s">
        <v>99</v>
      </c>
      <c r="C48" s="3" t="s">
        <v>112</v>
      </c>
      <c r="D48" s="3" t="s">
        <v>113</v>
      </c>
      <c r="E48" s="3"/>
      <c r="F48" s="3"/>
      <c r="G48" s="3"/>
      <c r="H48" s="3"/>
      <c r="I48" s="3"/>
    </row>
    <row r="49" customFormat="false" ht="15" hidden="false" customHeight="false" outlineLevel="0" collapsed="false">
      <c r="A49" s="3" t="n">
        <v>48</v>
      </c>
      <c r="B49" s="3" t="s">
        <v>99</v>
      </c>
      <c r="C49" s="3" t="s">
        <v>114</v>
      </c>
      <c r="D49" s="3" t="s">
        <v>115</v>
      </c>
      <c r="E49" s="3"/>
      <c r="F49" s="3"/>
      <c r="G49" s="3"/>
      <c r="H49" s="3"/>
      <c r="I49" s="3"/>
    </row>
    <row r="50" customFormat="false" ht="15" hidden="false" customHeight="false" outlineLevel="0" collapsed="false">
      <c r="A50" s="3" t="n">
        <v>49</v>
      </c>
      <c r="B50" s="3" t="s">
        <v>99</v>
      </c>
      <c r="C50" s="3" t="s">
        <v>116</v>
      </c>
      <c r="D50" s="3" t="s">
        <v>117</v>
      </c>
      <c r="E50" s="3"/>
      <c r="F50" s="3"/>
      <c r="G50" s="3"/>
      <c r="H50" s="3"/>
      <c r="I50" s="3"/>
    </row>
    <row r="51" customFormat="false" ht="15" hidden="false" customHeight="false" outlineLevel="0" collapsed="false">
      <c r="A51" s="3" t="n">
        <v>50</v>
      </c>
      <c r="B51" s="3" t="s">
        <v>99</v>
      </c>
      <c r="C51" s="3" t="s">
        <v>118</v>
      </c>
      <c r="D51" s="3" t="s">
        <v>119</v>
      </c>
      <c r="E51" s="3"/>
      <c r="F51" s="3"/>
      <c r="G51" s="3"/>
      <c r="H51" s="3"/>
      <c r="I51" s="3"/>
    </row>
    <row r="52" customFormat="false" ht="15" hidden="false" customHeight="false" outlineLevel="0" collapsed="false">
      <c r="A52" s="3" t="n">
        <v>51</v>
      </c>
      <c r="B52" s="3" t="s">
        <v>120</v>
      </c>
      <c r="C52" s="3" t="s">
        <v>121</v>
      </c>
      <c r="D52" s="3" t="s">
        <v>122</v>
      </c>
      <c r="E52" s="3"/>
      <c r="F52" s="3"/>
      <c r="G52" s="3"/>
      <c r="H52" s="3"/>
      <c r="I52" s="3"/>
    </row>
    <row r="53" customFormat="false" ht="15" hidden="false" customHeight="false" outlineLevel="0" collapsed="false">
      <c r="A53" s="3" t="n">
        <v>52</v>
      </c>
      <c r="B53" s="3" t="s">
        <v>120</v>
      </c>
      <c r="C53" s="3" t="s">
        <v>123</v>
      </c>
      <c r="D53" s="3" t="s">
        <v>124</v>
      </c>
      <c r="E53" s="3"/>
      <c r="F53" s="3"/>
      <c r="G53" s="3"/>
      <c r="H53" s="3"/>
      <c r="I53" s="3"/>
    </row>
    <row r="54" customFormat="false" ht="15" hidden="false" customHeight="false" outlineLevel="0" collapsed="false">
      <c r="A54" s="3" t="n">
        <v>53</v>
      </c>
      <c r="B54" s="3" t="s">
        <v>120</v>
      </c>
      <c r="C54" s="3" t="s">
        <v>125</v>
      </c>
      <c r="D54" s="3" t="s">
        <v>126</v>
      </c>
      <c r="E54" s="3"/>
      <c r="F54" s="3"/>
      <c r="G54" s="3"/>
      <c r="H54" s="3"/>
      <c r="I54" s="3"/>
    </row>
    <row r="55" customFormat="false" ht="15" hidden="false" customHeight="false" outlineLevel="0" collapsed="false">
      <c r="A55" s="3" t="n">
        <v>54</v>
      </c>
      <c r="B55" s="3" t="s">
        <v>120</v>
      </c>
      <c r="C55" s="3" t="s">
        <v>127</v>
      </c>
      <c r="D55" s="3" t="s">
        <v>128</v>
      </c>
      <c r="E55" s="3"/>
      <c r="F55" s="3"/>
      <c r="G55" s="3"/>
      <c r="H55" s="3"/>
      <c r="I55" s="3"/>
    </row>
    <row r="56" customFormat="false" ht="15" hidden="false" customHeight="false" outlineLevel="0" collapsed="false">
      <c r="A56" s="3" t="n">
        <v>55</v>
      </c>
      <c r="B56" s="3" t="s">
        <v>120</v>
      </c>
      <c r="C56" s="3" t="s">
        <v>129</v>
      </c>
      <c r="D56" s="3" t="s">
        <v>130</v>
      </c>
      <c r="E56" s="3"/>
      <c r="F56" s="3"/>
      <c r="G56" s="3"/>
      <c r="H56" s="3"/>
      <c r="I56" s="3"/>
    </row>
    <row r="57" customFormat="false" ht="15" hidden="false" customHeight="false" outlineLevel="0" collapsed="false">
      <c r="A57" s="3" t="n">
        <v>56</v>
      </c>
      <c r="B57" s="3" t="s">
        <v>120</v>
      </c>
      <c r="C57" s="3" t="s">
        <v>131</v>
      </c>
      <c r="D57" s="3" t="s">
        <v>132</v>
      </c>
      <c r="E57" s="3"/>
      <c r="F57" s="3"/>
      <c r="G57" s="3"/>
      <c r="H57" s="3"/>
      <c r="I57" s="3"/>
    </row>
    <row r="58" customFormat="false" ht="15" hidden="false" customHeight="false" outlineLevel="0" collapsed="false">
      <c r="A58" s="3" t="n">
        <v>57</v>
      </c>
      <c r="B58" s="3" t="s">
        <v>120</v>
      </c>
      <c r="C58" s="3" t="s">
        <v>133</v>
      </c>
      <c r="D58" s="3" t="s">
        <v>134</v>
      </c>
      <c r="E58" s="3"/>
      <c r="F58" s="3"/>
      <c r="G58" s="3"/>
      <c r="H58" s="3"/>
      <c r="I58" s="3"/>
    </row>
    <row r="59" customFormat="false" ht="15" hidden="false" customHeight="false" outlineLevel="0" collapsed="false">
      <c r="A59" s="3" t="n">
        <v>58</v>
      </c>
      <c r="B59" s="3" t="s">
        <v>120</v>
      </c>
      <c r="C59" s="3" t="s">
        <v>135</v>
      </c>
      <c r="D59" s="3" t="s">
        <v>136</v>
      </c>
      <c r="E59" s="3"/>
      <c r="F59" s="3"/>
      <c r="G59" s="3"/>
      <c r="H59" s="3"/>
      <c r="I59" s="3"/>
    </row>
    <row r="60" customFormat="false" ht="15" hidden="false" customHeight="false" outlineLevel="0" collapsed="false">
      <c r="A60" s="3" t="n">
        <v>59</v>
      </c>
      <c r="B60" s="3" t="s">
        <v>120</v>
      </c>
      <c r="C60" s="3" t="s">
        <v>137</v>
      </c>
      <c r="D60" s="3" t="s">
        <v>138</v>
      </c>
      <c r="E60" s="3"/>
      <c r="F60" s="3"/>
      <c r="G60" s="3"/>
      <c r="H60" s="3"/>
      <c r="I60" s="3"/>
    </row>
    <row r="61" customFormat="false" ht="15" hidden="false" customHeight="false" outlineLevel="0" collapsed="false">
      <c r="A61" s="3" t="n">
        <v>60</v>
      </c>
      <c r="B61" s="3" t="s">
        <v>120</v>
      </c>
      <c r="C61" s="3" t="s">
        <v>139</v>
      </c>
      <c r="D61" s="3" t="s">
        <v>140</v>
      </c>
      <c r="E61" s="3"/>
      <c r="F61" s="3"/>
      <c r="G61" s="3"/>
      <c r="H61" s="3"/>
      <c r="I61" s="3"/>
    </row>
    <row r="62" customFormat="false" ht="15" hidden="false" customHeight="false" outlineLevel="0" collapsed="false">
      <c r="A62" s="3" t="n">
        <v>61</v>
      </c>
      <c r="B62" s="3" t="s">
        <v>141</v>
      </c>
      <c r="C62" s="3" t="s">
        <v>142</v>
      </c>
      <c r="D62" s="3" t="s">
        <v>143</v>
      </c>
      <c r="E62" s="3"/>
      <c r="F62" s="3"/>
      <c r="G62" s="3"/>
      <c r="H62" s="3"/>
      <c r="I62" s="3"/>
    </row>
    <row r="63" customFormat="false" ht="15" hidden="false" customHeight="false" outlineLevel="0" collapsed="false">
      <c r="A63" s="3" t="n">
        <v>62</v>
      </c>
      <c r="B63" s="3" t="s">
        <v>141</v>
      </c>
      <c r="C63" s="3" t="s">
        <v>144</v>
      </c>
      <c r="D63" s="3" t="s">
        <v>145</v>
      </c>
      <c r="E63" s="3"/>
      <c r="F63" s="3"/>
      <c r="G63" s="3"/>
      <c r="H63" s="3"/>
      <c r="I63" s="3"/>
    </row>
    <row r="64" customFormat="false" ht="15" hidden="false" customHeight="false" outlineLevel="0" collapsed="false">
      <c r="A64" s="3" t="n">
        <v>63</v>
      </c>
      <c r="B64" s="3" t="s">
        <v>141</v>
      </c>
      <c r="C64" s="3" t="s">
        <v>146</v>
      </c>
      <c r="D64" s="3" t="s">
        <v>147</v>
      </c>
      <c r="E64" s="3"/>
      <c r="F64" s="3"/>
      <c r="G64" s="3"/>
      <c r="H64" s="3"/>
      <c r="I64" s="3"/>
    </row>
    <row r="65" customFormat="false" ht="15" hidden="false" customHeight="false" outlineLevel="0" collapsed="false">
      <c r="A65" s="3" t="n">
        <v>64</v>
      </c>
      <c r="B65" s="3" t="s">
        <v>141</v>
      </c>
      <c r="C65" s="3" t="s">
        <v>148</v>
      </c>
      <c r="D65" s="3" t="s">
        <v>149</v>
      </c>
      <c r="E65" s="3"/>
      <c r="F65" s="3"/>
      <c r="G65" s="3"/>
      <c r="H65" s="3"/>
      <c r="I65" s="3"/>
    </row>
    <row r="66" customFormat="false" ht="15" hidden="false" customHeight="false" outlineLevel="0" collapsed="false">
      <c r="A66" s="3" t="n">
        <v>65</v>
      </c>
      <c r="B66" s="3" t="s">
        <v>141</v>
      </c>
      <c r="C66" s="3" t="s">
        <v>150</v>
      </c>
      <c r="D66" s="3" t="s">
        <v>151</v>
      </c>
      <c r="E66" s="3"/>
      <c r="F66" s="3"/>
      <c r="G66" s="3"/>
      <c r="H66" s="3"/>
      <c r="I66" s="3"/>
    </row>
    <row r="67" customFormat="false" ht="15" hidden="false" customHeight="false" outlineLevel="0" collapsed="false">
      <c r="A67" s="3" t="n">
        <v>66</v>
      </c>
      <c r="B67" s="3" t="s">
        <v>141</v>
      </c>
      <c r="C67" s="3" t="s">
        <v>152</v>
      </c>
      <c r="D67" s="3" t="s">
        <v>153</v>
      </c>
      <c r="E67" s="3"/>
      <c r="F67" s="3"/>
      <c r="G67" s="3"/>
      <c r="H67" s="3"/>
      <c r="I67" s="3"/>
    </row>
    <row r="68" customFormat="false" ht="15" hidden="false" customHeight="false" outlineLevel="0" collapsed="false">
      <c r="A68" s="3" t="n">
        <v>67</v>
      </c>
      <c r="B68" s="3" t="s">
        <v>141</v>
      </c>
      <c r="C68" s="3" t="s">
        <v>154</v>
      </c>
      <c r="D68" s="3" t="s">
        <v>155</v>
      </c>
      <c r="E68" s="3"/>
      <c r="F68" s="3"/>
      <c r="G68" s="3"/>
      <c r="H68" s="3"/>
      <c r="I68" s="3"/>
    </row>
    <row r="69" customFormat="false" ht="15" hidden="false" customHeight="false" outlineLevel="0" collapsed="false">
      <c r="A69" s="3" t="n">
        <v>68</v>
      </c>
      <c r="B69" s="3" t="s">
        <v>141</v>
      </c>
      <c r="C69" s="3" t="s">
        <v>156</v>
      </c>
      <c r="D69" s="3" t="s">
        <v>157</v>
      </c>
      <c r="E69" s="3"/>
      <c r="F69" s="3"/>
      <c r="G69" s="3"/>
      <c r="H69" s="3"/>
      <c r="I69" s="3"/>
    </row>
    <row r="70" customFormat="false" ht="15" hidden="false" customHeight="false" outlineLevel="0" collapsed="false">
      <c r="A70" s="3" t="n">
        <v>69</v>
      </c>
      <c r="B70" s="3" t="s">
        <v>141</v>
      </c>
      <c r="C70" s="3" t="s">
        <v>158</v>
      </c>
      <c r="D70" s="3" t="s">
        <v>159</v>
      </c>
      <c r="E70" s="3"/>
      <c r="F70" s="3"/>
      <c r="G70" s="3"/>
      <c r="H70" s="3"/>
      <c r="I70" s="3"/>
    </row>
    <row r="71" customFormat="false" ht="15" hidden="false" customHeight="false" outlineLevel="0" collapsed="false">
      <c r="A71" s="3" t="n">
        <v>70</v>
      </c>
      <c r="B71" s="3" t="s">
        <v>141</v>
      </c>
      <c r="C71" s="3" t="s">
        <v>160</v>
      </c>
      <c r="D71" s="3" t="s">
        <v>161</v>
      </c>
      <c r="E71" s="3"/>
      <c r="F71" s="3"/>
      <c r="G71" s="3"/>
      <c r="H71" s="3"/>
      <c r="I71" s="3"/>
    </row>
    <row r="72" customFormat="false" ht="15" hidden="false" customHeight="false" outlineLevel="0" collapsed="false">
      <c r="A72" s="3" t="n">
        <v>71</v>
      </c>
      <c r="B72" s="3" t="s">
        <v>162</v>
      </c>
      <c r="C72" s="3" t="s">
        <v>163</v>
      </c>
      <c r="D72" s="3" t="s">
        <v>164</v>
      </c>
      <c r="E72" s="3"/>
      <c r="F72" s="3"/>
      <c r="G72" s="3"/>
      <c r="H72" s="3"/>
      <c r="I72" s="3"/>
    </row>
    <row r="73" customFormat="false" ht="15" hidden="false" customHeight="false" outlineLevel="0" collapsed="false">
      <c r="A73" s="3" t="n">
        <v>72</v>
      </c>
      <c r="B73" s="3" t="s">
        <v>162</v>
      </c>
      <c r="C73" s="3" t="s">
        <v>165</v>
      </c>
      <c r="D73" s="3" t="s">
        <v>166</v>
      </c>
      <c r="E73" s="3"/>
      <c r="F73" s="3"/>
      <c r="G73" s="3"/>
      <c r="H73" s="3"/>
      <c r="I73" s="3"/>
    </row>
    <row r="74" customFormat="false" ht="15" hidden="false" customHeight="false" outlineLevel="0" collapsed="false">
      <c r="A74" s="3" t="n">
        <v>73</v>
      </c>
      <c r="B74" s="3" t="s">
        <v>162</v>
      </c>
      <c r="C74" s="3" t="s">
        <v>167</v>
      </c>
      <c r="D74" s="3" t="s">
        <v>168</v>
      </c>
      <c r="E74" s="3"/>
      <c r="F74" s="3"/>
      <c r="G74" s="3"/>
      <c r="H74" s="3"/>
      <c r="I74" s="3"/>
    </row>
    <row r="75" customFormat="false" ht="15" hidden="false" customHeight="false" outlineLevel="0" collapsed="false">
      <c r="A75" s="3" t="n">
        <v>74</v>
      </c>
      <c r="B75" s="3" t="s">
        <v>162</v>
      </c>
      <c r="C75" s="3" t="s">
        <v>169</v>
      </c>
      <c r="D75" s="3" t="s">
        <v>170</v>
      </c>
      <c r="E75" s="3"/>
      <c r="F75" s="3"/>
      <c r="G75" s="3"/>
      <c r="H75" s="3"/>
      <c r="I75" s="3"/>
    </row>
    <row r="76" customFormat="false" ht="15" hidden="false" customHeight="false" outlineLevel="0" collapsed="false">
      <c r="A76" s="3" t="n">
        <v>75</v>
      </c>
      <c r="B76" s="3" t="s">
        <v>162</v>
      </c>
      <c r="C76" s="3" t="s">
        <v>171</v>
      </c>
      <c r="D76" s="3" t="s">
        <v>172</v>
      </c>
      <c r="E76" s="3"/>
      <c r="F76" s="3"/>
      <c r="G76" s="3"/>
      <c r="H76" s="3"/>
      <c r="I76" s="3"/>
    </row>
    <row r="77" customFormat="false" ht="15" hidden="false" customHeight="false" outlineLevel="0" collapsed="false">
      <c r="A77" s="3" t="n">
        <v>76</v>
      </c>
      <c r="B77" s="3" t="s">
        <v>162</v>
      </c>
      <c r="C77" s="3" t="s">
        <v>173</v>
      </c>
      <c r="D77" s="3" t="s">
        <v>174</v>
      </c>
      <c r="E77" s="3"/>
      <c r="F77" s="3"/>
      <c r="G77" s="3"/>
      <c r="H77" s="3"/>
      <c r="I77" s="3"/>
    </row>
    <row r="78" customFormat="false" ht="15" hidden="false" customHeight="false" outlineLevel="0" collapsed="false">
      <c r="A78" s="3" t="n">
        <v>77</v>
      </c>
      <c r="B78" s="3" t="s">
        <v>162</v>
      </c>
      <c r="C78" s="3" t="s">
        <v>175</v>
      </c>
      <c r="D78" s="3" t="s">
        <v>176</v>
      </c>
      <c r="E78" s="3"/>
      <c r="F78" s="3"/>
      <c r="G78" s="3"/>
      <c r="H78" s="3"/>
      <c r="I78" s="3"/>
    </row>
    <row r="79" customFormat="false" ht="15" hidden="false" customHeight="false" outlineLevel="0" collapsed="false">
      <c r="A79" s="3" t="n">
        <v>78</v>
      </c>
      <c r="B79" s="3" t="s">
        <v>162</v>
      </c>
      <c r="C79" s="3" t="s">
        <v>177</v>
      </c>
      <c r="D79" s="3" t="s">
        <v>178</v>
      </c>
      <c r="E79" s="3"/>
      <c r="F79" s="3"/>
      <c r="G79" s="3"/>
      <c r="H79" s="3"/>
      <c r="I79" s="3"/>
    </row>
    <row r="80" customFormat="false" ht="15" hidden="false" customHeight="false" outlineLevel="0" collapsed="false">
      <c r="A80" s="3" t="n">
        <v>79</v>
      </c>
      <c r="B80" s="3" t="s">
        <v>162</v>
      </c>
      <c r="C80" s="3" t="s">
        <v>179</v>
      </c>
      <c r="D80" s="3" t="s">
        <v>180</v>
      </c>
      <c r="E80" s="3"/>
      <c r="F80" s="3"/>
      <c r="G80" s="3"/>
      <c r="H80" s="3"/>
      <c r="I80" s="3"/>
    </row>
    <row r="81" customFormat="false" ht="15" hidden="false" customHeight="false" outlineLevel="0" collapsed="false">
      <c r="A81" s="3" t="n">
        <v>80</v>
      </c>
      <c r="B81" s="3" t="s">
        <v>162</v>
      </c>
      <c r="C81" s="3" t="s">
        <v>181</v>
      </c>
      <c r="D81" s="3" t="s">
        <v>182</v>
      </c>
      <c r="E81" s="3"/>
      <c r="F81" s="3"/>
      <c r="G81" s="3"/>
      <c r="H81" s="3"/>
      <c r="I81" s="3"/>
    </row>
    <row r="82" customFormat="false" ht="15" hidden="false" customHeight="false" outlineLevel="0" collapsed="false">
      <c r="A82" s="3" t="n">
        <v>81</v>
      </c>
      <c r="B82" s="3" t="s">
        <v>183</v>
      </c>
      <c r="C82" s="3" t="s">
        <v>184</v>
      </c>
      <c r="D82" s="3" t="s">
        <v>185</v>
      </c>
      <c r="E82" s="3"/>
      <c r="F82" s="3"/>
      <c r="G82" s="3"/>
      <c r="H82" s="3"/>
      <c r="I82" s="3"/>
    </row>
    <row r="83" customFormat="false" ht="15" hidden="false" customHeight="false" outlineLevel="0" collapsed="false">
      <c r="A83" s="3" t="n">
        <v>82</v>
      </c>
      <c r="B83" s="3" t="s">
        <v>183</v>
      </c>
      <c r="C83" s="3" t="s">
        <v>186</v>
      </c>
      <c r="D83" s="3" t="s">
        <v>187</v>
      </c>
      <c r="E83" s="3"/>
      <c r="F83" s="3"/>
      <c r="G83" s="3"/>
      <c r="H83" s="3"/>
      <c r="I83" s="3"/>
    </row>
    <row r="84" customFormat="false" ht="15" hidden="false" customHeight="false" outlineLevel="0" collapsed="false">
      <c r="A84" s="3" t="n">
        <v>83</v>
      </c>
      <c r="B84" s="3" t="s">
        <v>183</v>
      </c>
      <c r="C84" s="3" t="s">
        <v>188</v>
      </c>
      <c r="D84" s="3" t="s">
        <v>189</v>
      </c>
      <c r="E84" s="3"/>
      <c r="F84" s="3"/>
      <c r="G84" s="3"/>
      <c r="H84" s="3"/>
      <c r="I84" s="3"/>
    </row>
    <row r="85" customFormat="false" ht="15" hidden="false" customHeight="false" outlineLevel="0" collapsed="false">
      <c r="A85" s="3" t="n">
        <v>84</v>
      </c>
      <c r="B85" s="3" t="s">
        <v>183</v>
      </c>
      <c r="C85" s="3" t="s">
        <v>190</v>
      </c>
      <c r="D85" s="3" t="s">
        <v>191</v>
      </c>
      <c r="E85" s="3"/>
      <c r="F85" s="3"/>
      <c r="G85" s="3"/>
      <c r="H85" s="3"/>
      <c r="I85" s="3"/>
    </row>
    <row r="86" customFormat="false" ht="15" hidden="false" customHeight="false" outlineLevel="0" collapsed="false">
      <c r="A86" s="3" t="n">
        <v>85</v>
      </c>
      <c r="B86" s="3" t="s">
        <v>183</v>
      </c>
      <c r="C86" s="3" t="s">
        <v>192</v>
      </c>
      <c r="D86" s="3" t="s">
        <v>193</v>
      </c>
      <c r="E86" s="3"/>
      <c r="F86" s="3"/>
      <c r="G86" s="3"/>
      <c r="H86" s="3"/>
      <c r="I86" s="3"/>
    </row>
    <row r="87" customFormat="false" ht="15" hidden="false" customHeight="false" outlineLevel="0" collapsed="false">
      <c r="A87" s="3" t="n">
        <v>86</v>
      </c>
      <c r="B87" s="3" t="s">
        <v>183</v>
      </c>
      <c r="C87" s="3" t="s">
        <v>194</v>
      </c>
      <c r="D87" s="3" t="s">
        <v>195</v>
      </c>
      <c r="E87" s="3"/>
      <c r="F87" s="3"/>
      <c r="G87" s="3"/>
      <c r="H87" s="3"/>
      <c r="I87" s="3"/>
    </row>
    <row r="88" customFormat="false" ht="15" hidden="false" customHeight="false" outlineLevel="0" collapsed="false">
      <c r="A88" s="3" t="n">
        <v>87</v>
      </c>
      <c r="B88" s="3" t="s">
        <v>183</v>
      </c>
      <c r="C88" s="3" t="s">
        <v>196</v>
      </c>
      <c r="D88" s="3" t="s">
        <v>197</v>
      </c>
      <c r="E88" s="3"/>
      <c r="F88" s="3"/>
      <c r="G88" s="3"/>
      <c r="H88" s="3"/>
      <c r="I88" s="3"/>
    </row>
    <row r="89" customFormat="false" ht="15" hidden="false" customHeight="false" outlineLevel="0" collapsed="false">
      <c r="A89" s="3" t="n">
        <v>88</v>
      </c>
      <c r="B89" s="3" t="s">
        <v>183</v>
      </c>
      <c r="C89" s="3" t="s">
        <v>198</v>
      </c>
      <c r="D89" s="3" t="s">
        <v>199</v>
      </c>
      <c r="E89" s="3"/>
      <c r="F89" s="3"/>
      <c r="G89" s="3"/>
      <c r="H89" s="3"/>
      <c r="I89" s="3"/>
    </row>
    <row r="90" customFormat="false" ht="15" hidden="false" customHeight="false" outlineLevel="0" collapsed="false">
      <c r="A90" s="3" t="n">
        <v>89</v>
      </c>
      <c r="B90" s="3" t="s">
        <v>183</v>
      </c>
      <c r="C90" s="3" t="s">
        <v>200</v>
      </c>
      <c r="D90" s="3" t="s">
        <v>201</v>
      </c>
      <c r="E90" s="3"/>
      <c r="F90" s="3"/>
      <c r="G90" s="3"/>
      <c r="H90" s="3"/>
      <c r="I90" s="3"/>
    </row>
    <row r="91" customFormat="false" ht="15" hidden="false" customHeight="false" outlineLevel="0" collapsed="false">
      <c r="A91" s="3" t="n">
        <v>90</v>
      </c>
      <c r="B91" s="3" t="s">
        <v>183</v>
      </c>
      <c r="C91" s="3" t="s">
        <v>202</v>
      </c>
      <c r="D91" s="3" t="s">
        <v>203</v>
      </c>
      <c r="E91" s="3"/>
      <c r="F91" s="3"/>
      <c r="G91" s="3"/>
      <c r="H91" s="3"/>
      <c r="I91" s="3"/>
    </row>
    <row r="92" customFormat="false" ht="15" hidden="false" customHeight="false" outlineLevel="0" collapsed="false">
      <c r="A92" s="3" t="n">
        <v>91</v>
      </c>
      <c r="B92" s="3" t="s">
        <v>204</v>
      </c>
      <c r="C92" s="3" t="s">
        <v>205</v>
      </c>
      <c r="D92" s="3" t="s">
        <v>206</v>
      </c>
      <c r="E92" s="3"/>
      <c r="F92" s="3"/>
      <c r="G92" s="3"/>
      <c r="H92" s="3"/>
      <c r="I92" s="3"/>
    </row>
    <row r="93" customFormat="false" ht="15" hidden="false" customHeight="false" outlineLevel="0" collapsed="false">
      <c r="A93" s="3" t="n">
        <v>92</v>
      </c>
      <c r="B93" s="3" t="s">
        <v>204</v>
      </c>
      <c r="C93" s="3" t="s">
        <v>207</v>
      </c>
      <c r="D93" s="3" t="s">
        <v>208</v>
      </c>
      <c r="E93" s="3"/>
      <c r="F93" s="3"/>
      <c r="G93" s="3"/>
      <c r="H93" s="3"/>
      <c r="I93" s="3"/>
    </row>
    <row r="94" customFormat="false" ht="15" hidden="false" customHeight="false" outlineLevel="0" collapsed="false">
      <c r="A94" s="3" t="n">
        <v>93</v>
      </c>
      <c r="B94" s="3" t="s">
        <v>204</v>
      </c>
      <c r="C94" s="3" t="s">
        <v>209</v>
      </c>
      <c r="D94" s="3" t="s">
        <v>210</v>
      </c>
      <c r="E94" s="3"/>
      <c r="F94" s="3"/>
      <c r="G94" s="3"/>
      <c r="H94" s="3"/>
      <c r="I94" s="3"/>
    </row>
    <row r="95" customFormat="false" ht="15" hidden="false" customHeight="false" outlineLevel="0" collapsed="false">
      <c r="A95" s="3" t="n">
        <v>94</v>
      </c>
      <c r="B95" s="3" t="s">
        <v>204</v>
      </c>
      <c r="C95" s="3" t="s">
        <v>211</v>
      </c>
      <c r="D95" s="3" t="s">
        <v>212</v>
      </c>
      <c r="E95" s="3"/>
      <c r="F95" s="3"/>
      <c r="G95" s="3"/>
      <c r="H95" s="3"/>
      <c r="I95" s="3"/>
    </row>
    <row r="96" customFormat="false" ht="15" hidden="false" customHeight="false" outlineLevel="0" collapsed="false">
      <c r="A96" s="3" t="n">
        <v>95</v>
      </c>
      <c r="B96" s="3" t="s">
        <v>204</v>
      </c>
      <c r="C96" s="3" t="s">
        <v>213</v>
      </c>
      <c r="D96" s="3" t="s">
        <v>214</v>
      </c>
      <c r="E96" s="3"/>
      <c r="F96" s="3"/>
      <c r="G96" s="3"/>
      <c r="H96" s="3"/>
      <c r="I96" s="3"/>
    </row>
    <row r="97" customFormat="false" ht="15" hidden="false" customHeight="false" outlineLevel="0" collapsed="false">
      <c r="A97" s="3" t="n">
        <v>96</v>
      </c>
      <c r="B97" s="3" t="s">
        <v>204</v>
      </c>
      <c r="C97" s="3" t="s">
        <v>215</v>
      </c>
      <c r="D97" s="3" t="s">
        <v>216</v>
      </c>
      <c r="E97" s="3"/>
      <c r="F97" s="3"/>
      <c r="G97" s="3"/>
      <c r="H97" s="3"/>
      <c r="I97" s="3"/>
    </row>
    <row r="98" customFormat="false" ht="15" hidden="false" customHeight="false" outlineLevel="0" collapsed="false">
      <c r="A98" s="3" t="n">
        <v>97</v>
      </c>
      <c r="B98" s="3" t="s">
        <v>204</v>
      </c>
      <c r="C98" s="3" t="s">
        <v>217</v>
      </c>
      <c r="D98" s="3" t="s">
        <v>218</v>
      </c>
      <c r="E98" s="3"/>
      <c r="F98" s="3"/>
      <c r="G98" s="3"/>
      <c r="H98" s="3"/>
      <c r="I98" s="3"/>
    </row>
    <row r="99" customFormat="false" ht="15" hidden="false" customHeight="false" outlineLevel="0" collapsed="false">
      <c r="A99" s="3" t="n">
        <v>98</v>
      </c>
      <c r="B99" s="3" t="s">
        <v>204</v>
      </c>
      <c r="C99" s="3" t="s">
        <v>219</v>
      </c>
      <c r="D99" s="3" t="s">
        <v>220</v>
      </c>
      <c r="E99" s="3"/>
      <c r="F99" s="3"/>
      <c r="G99" s="3"/>
      <c r="H99" s="3"/>
      <c r="I99" s="3"/>
    </row>
    <row r="100" customFormat="false" ht="15" hidden="false" customHeight="false" outlineLevel="0" collapsed="false">
      <c r="A100" s="3" t="n">
        <v>99</v>
      </c>
      <c r="B100" s="3" t="s">
        <v>204</v>
      </c>
      <c r="C100" s="3" t="s">
        <v>221</v>
      </c>
      <c r="D100" s="3" t="s">
        <v>222</v>
      </c>
      <c r="E100" s="3"/>
      <c r="F100" s="3"/>
      <c r="G100" s="3"/>
      <c r="H100" s="3"/>
      <c r="I100" s="3"/>
    </row>
    <row r="101" customFormat="false" ht="15" hidden="false" customHeight="false" outlineLevel="0" collapsed="false">
      <c r="A101" s="3" t="n">
        <v>100</v>
      </c>
      <c r="B101" s="3" t="s">
        <v>204</v>
      </c>
      <c r="C101" s="3" t="s">
        <v>223</v>
      </c>
      <c r="D101" s="3" t="s">
        <v>224</v>
      </c>
      <c r="E101" s="3"/>
      <c r="F101" s="3"/>
      <c r="G101" s="3"/>
      <c r="H101" s="3"/>
      <c r="I101" s="3"/>
    </row>
  </sheetData>
  <conditionalFormatting sqref="E2:E101">
    <cfRule type="expression" priority="2" aboveAverage="0" equalAverage="0" bottom="0" percent="0" rank="0" text="" dxfId="0">
      <formula>OR($E2=1,$E2="TRUE",$E2="Y")</formula>
    </cfRule>
  </conditionalFormatting>
  <conditionalFormatting sqref="G2:G101">
    <cfRule type="expression" priority="3" aboveAverage="0" equalAverage="0" bottom="0" percent="0" rank="0" text="" dxfId="1">
      <formula>AND($G2&lt;=(TODAY()+7),$G2&lt;&gt;"")</formula>
    </cfRule>
  </conditionalFormatting>
  <conditionalFormatting sqref="I2:I101">
    <cfRule type="colorScale" priority="4">
      <colorScale>
        <cfvo type="min" val="0"/>
        <cfvo type="percentile" val="50"/>
        <cfvo type="max" val="0"/>
        <color rgb="FFFDEEB5"/>
        <color rgb="FFFFE699"/>
        <color rgb="FF63BE7B"/>
      </colorScale>
    </cfRule>
  </conditionalFormatting>
  <dataValidations count="1">
    <dataValidation allowBlank="true" errorStyle="stop" operator="between" showDropDown="false" showErrorMessage="true" showInputMessage="true" sqref="E2:E1000" type="list">
      <formula1>"TRUE,FALSE,Y,N"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6" min="1" style="0" width="28"/>
  </cols>
  <sheetData>
    <row r="1" customFormat="false" ht="15" hidden="false" customHeight="false" outlineLevel="0" collapsed="false">
      <c r="A1" s="4" t="s">
        <v>225</v>
      </c>
      <c r="B1" s="4" t="s">
        <v>226</v>
      </c>
      <c r="C1" s="4" t="s">
        <v>227</v>
      </c>
      <c r="D1" s="4" t="s">
        <v>228</v>
      </c>
      <c r="E1" s="4" t="s">
        <v>229</v>
      </c>
      <c r="F1" s="4" t="s">
        <v>230</v>
      </c>
    </row>
    <row r="2" customFormat="false" ht="15" hidden="false" customHeight="false" outlineLevel="0" collapsed="false">
      <c r="A2" s="0" t="s">
        <v>231</v>
      </c>
    </row>
    <row r="3" customFormat="false" ht="15" hidden="false" customHeight="false" outlineLevel="0" collapsed="false">
      <c r="A3" s="0" t="s">
        <v>232</v>
      </c>
    </row>
    <row r="4" customFormat="false" ht="15" hidden="false" customHeight="false" outlineLevel="0" collapsed="false">
      <c r="A4" s="0" t="s">
        <v>233</v>
      </c>
    </row>
    <row r="5" customFormat="false" ht="15" hidden="false" customHeight="false" outlineLevel="0" collapsed="false">
      <c r="A5" s="0" t="s">
        <v>234</v>
      </c>
    </row>
    <row r="6" customFormat="false" ht="15" hidden="false" customHeight="false" outlineLevel="0" collapsed="false">
      <c r="A6" s="0" t="s">
        <v>235</v>
      </c>
    </row>
    <row r="7" customFormat="false" ht="15" hidden="false" customHeight="false" outlineLevel="0" collapsed="false">
      <c r="A7" s="0" t="s">
        <v>236</v>
      </c>
    </row>
    <row r="8" customFormat="false" ht="15" hidden="false" customHeight="false" outlineLevel="0" collapsed="false">
      <c r="A8" s="0" t="s">
        <v>237</v>
      </c>
    </row>
    <row r="9" customFormat="false" ht="15" hidden="false" customHeight="false" outlineLevel="0" collapsed="false">
      <c r="A9" s="0" t="s">
        <v>238</v>
      </c>
    </row>
    <row r="10" customFormat="false" ht="15" hidden="false" customHeight="false" outlineLevel="0" collapsed="false">
      <c r="A10" s="0" t="s">
        <v>239</v>
      </c>
    </row>
    <row r="11" customFormat="false" ht="15" hidden="false" customHeight="false" outlineLevel="0" collapsed="false">
      <c r="A11" s="0" t="s">
        <v>240</v>
      </c>
    </row>
    <row r="12" customFormat="false" ht="15" hidden="false" customHeight="false" outlineLevel="0" collapsed="false">
      <c r="A12" s="0" t="s">
        <v>241</v>
      </c>
    </row>
    <row r="13" customFormat="false" ht="15" hidden="false" customHeight="false" outlineLevel="0" collapsed="false">
      <c r="A13" s="0" t="s">
        <v>242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32"/>
    <col collapsed="false" customWidth="true" hidden="false" outlineLevel="0" max="2" min="2" style="0" width="14"/>
    <col collapsed="false" customWidth="true" hidden="false" outlineLevel="0" max="3" min="3" style="0" width="17.67"/>
    <col collapsed="false" customWidth="true" hidden="false" outlineLevel="0" max="4" min="4" style="0" width="14"/>
  </cols>
  <sheetData>
    <row r="1" customFormat="false" ht="15" hidden="false" customHeight="false" outlineLevel="0" collapsed="false">
      <c r="A1" s="1" t="s">
        <v>7</v>
      </c>
      <c r="B1" s="1" t="s">
        <v>243</v>
      </c>
      <c r="C1" s="1" t="s">
        <v>244</v>
      </c>
      <c r="D1" s="1" t="s">
        <v>4</v>
      </c>
    </row>
    <row r="2" customFormat="false" ht="15" hidden="false" customHeight="false" outlineLevel="0" collapsed="false">
      <c r="A2" s="0" t="s">
        <v>15</v>
      </c>
      <c r="B2" s="0" t="n">
        <f aca="false">COUNTIF(Tracker!B:B,"Mindset &amp; Behaviour")</f>
        <v>10</v>
      </c>
      <c r="C2" s="0" t="n">
        <f aca="false">SUMPRODUCT((Tracker!B:B="Mindset &amp; Behaviour")*(Tracker!E:E=TRUE())) + SUMPRODUCT((Tracker!B:B="Mindset &amp; Behaviour")*(Tracker!E:E="Y")) + SUMPRODUCT((Tracker!B:B="Mindset &amp; Behaviour")*(Tracker!E:E="TRUE"))</f>
        <v>0</v>
      </c>
      <c r="D2" s="5" t="n">
        <f aca="false">IFERROR(C2/B2,0)</f>
        <v>0</v>
      </c>
    </row>
    <row r="3" customFormat="false" ht="15" hidden="false" customHeight="false" outlineLevel="0" collapsed="false">
      <c r="A3" s="0" t="s">
        <v>36</v>
      </c>
      <c r="B3" s="0" t="n">
        <f aca="false">COUNTIF(Tracker!B:B,"Budgeting &amp; Cashflow")</f>
        <v>10</v>
      </c>
      <c r="C3" s="0" t="n">
        <f aca="false">SUMPRODUCT((Tracker!B:B="Budgeting &amp; Cashflow")*(Tracker!E:E=TRUE())) + SUMPRODUCT((Tracker!B:B="Budgeting &amp; Cashflow")*(Tracker!E:E="Y")) + SUMPRODUCT((Tracker!B:B="Budgeting &amp; Cashflow")*(Tracker!E:E="TRUE"))</f>
        <v>0</v>
      </c>
      <c r="D3" s="5" t="n">
        <f aca="false">IFERROR(C3/B3,0)</f>
        <v>0</v>
      </c>
    </row>
    <row r="4" customFormat="false" ht="15" hidden="false" customHeight="false" outlineLevel="0" collapsed="false">
      <c r="A4" s="0" t="s">
        <v>57</v>
      </c>
      <c r="B4" s="0" t="n">
        <f aca="false">COUNTIF(Tracker!B:B,"Debt, Credit &amp; Borrowing")</f>
        <v>10</v>
      </c>
      <c r="C4" s="0" t="n">
        <f aca="false">SUMPRODUCT((Tracker!B:B="Debt, Credit &amp; Borrowing")*(Tracker!E:E=TRUE())) + SUMPRODUCT((Tracker!B:B="Debt, Credit &amp; Borrowing")*(Tracker!E:E="Y")) + SUMPRODUCT((Tracker!B:B="Debt, Credit &amp; Borrowing")*(Tracker!E:E="TRUE"))</f>
        <v>0</v>
      </c>
      <c r="D4" s="5" t="n">
        <f aca="false">IFERROR(C4/B4,0)</f>
        <v>0</v>
      </c>
    </row>
    <row r="5" customFormat="false" ht="15" hidden="false" customHeight="false" outlineLevel="0" collapsed="false">
      <c r="A5" s="0" t="s">
        <v>78</v>
      </c>
      <c r="B5" s="0" t="n">
        <f aca="false">COUNTIF(Tracker!B:B,"Saving &amp; Safety Buffers")</f>
        <v>10</v>
      </c>
      <c r="C5" s="0" t="n">
        <f aca="false">SUMPRODUCT((Tracker!B:B="Saving &amp; Safety Buffers")*(Tracker!E:E=TRUE())) + SUMPRODUCT((Tracker!B:B="Saving &amp; Safety Buffers")*(Tracker!E:E="Y")) + SUMPRODUCT((Tracker!B:B="Saving &amp; Safety Buffers")*(Tracker!E:E="TRUE"))</f>
        <v>0</v>
      </c>
      <c r="D5" s="5" t="n">
        <f aca="false">IFERROR(C5/B5,0)</f>
        <v>0</v>
      </c>
    </row>
    <row r="6" customFormat="false" ht="15" hidden="false" customHeight="false" outlineLevel="0" collapsed="false">
      <c r="A6" s="0" t="s">
        <v>99</v>
      </c>
      <c r="B6" s="0" t="n">
        <f aca="false">COUNTIF(Tracker!B:B,"Everyday Costs &amp; Bills")</f>
        <v>10</v>
      </c>
      <c r="C6" s="0" t="n">
        <f aca="false">SUMPRODUCT((Tracker!B:B="Everyday Costs &amp; Bills")*(Tracker!E:E=TRUE())) + SUMPRODUCT((Tracker!B:B="Everyday Costs &amp; Bills")*(Tracker!E:E="Y")) + SUMPRODUCT((Tracker!B:B="Everyday Costs &amp; Bills")*(Tracker!E:E="TRUE"))</f>
        <v>0</v>
      </c>
      <c r="D6" s="5" t="n">
        <f aca="false">IFERROR(C6/B6,0)</f>
        <v>0</v>
      </c>
    </row>
    <row r="7" customFormat="false" ht="15" hidden="false" customHeight="false" outlineLevel="0" collapsed="false">
      <c r="A7" s="0" t="s">
        <v>120</v>
      </c>
      <c r="B7" s="0" t="n">
        <f aca="false">COUNTIF(Tracker!B:B,"Consumer Rights &amp; Protections (UK)")</f>
        <v>10</v>
      </c>
      <c r="C7" s="0" t="n">
        <f aca="false">SUMPRODUCT((Tracker!B:B="Consumer Rights &amp; Protections (UK)")*(Tracker!E:E=TRUE())) + SUMPRODUCT((Tracker!B:B="Consumer Rights &amp; Protections (UK)")*(Tracker!E:E="Y")) + SUMPRODUCT((Tracker!B:B="Consumer Rights &amp; Protections (UK)")*(Tracker!E:E="TRUE"))</f>
        <v>0</v>
      </c>
      <c r="D7" s="5" t="n">
        <f aca="false">IFERROR(C7/B7,0)</f>
        <v>0</v>
      </c>
    </row>
    <row r="8" customFormat="false" ht="15" hidden="false" customHeight="false" outlineLevel="0" collapsed="false">
      <c r="A8" s="0" t="s">
        <v>141</v>
      </c>
      <c r="B8" s="0" t="n">
        <f aca="false">COUNTIF(Tracker!B:B,"Work, Pay &amp; Income")</f>
        <v>10</v>
      </c>
      <c r="C8" s="0" t="n">
        <f aca="false">SUMPRODUCT((Tracker!B:B="Work, Pay &amp; Income")*(Tracker!E:E=TRUE())) + SUMPRODUCT((Tracker!B:B="Work, Pay &amp; Income")*(Tracker!E:E="Y")) + SUMPRODUCT((Tracker!B:B="Work, Pay &amp; Income")*(Tracker!E:E="TRUE"))</f>
        <v>0</v>
      </c>
      <c r="D8" s="5" t="n">
        <f aca="false">IFERROR(C8/B8,0)</f>
        <v>0</v>
      </c>
    </row>
    <row r="9" customFormat="false" ht="15" hidden="false" customHeight="false" outlineLevel="0" collapsed="false">
      <c r="A9" s="0" t="s">
        <v>162</v>
      </c>
      <c r="B9" s="0" t="n">
        <f aca="false">COUNTIF(Tracker!B:B,"Investing &amp; Long‑Term Wealth")</f>
        <v>10</v>
      </c>
      <c r="C9" s="0" t="n">
        <f aca="false">SUMPRODUCT((Tracker!B:B="Investing &amp; Long‑Term Wealth")*(Tracker!E:E=TRUE())) + SUMPRODUCT((Tracker!B:B="Investing &amp; Long‑Term Wealth")*(Tracker!E:E="Y")) + SUMPRODUCT((Tracker!B:B="Investing &amp; Long‑Term Wealth")*(Tracker!E:E="TRUE"))</f>
        <v>0</v>
      </c>
      <c r="D9" s="5" t="n">
        <f aca="false">IFERROR(C9/B9,0)</f>
        <v>0</v>
      </c>
    </row>
    <row r="10" customFormat="false" ht="15" hidden="false" customHeight="false" outlineLevel="0" collapsed="false">
      <c r="A10" s="0" t="s">
        <v>183</v>
      </c>
      <c r="B10" s="0" t="n">
        <f aca="false">COUNTIF(Tracker!B:B,"Housing, Transport &amp; Big Purchases")</f>
        <v>10</v>
      </c>
      <c r="C10" s="0" t="n">
        <f aca="false">SUMPRODUCT((Tracker!B:B="Housing, Transport &amp; Big Purchases")*(Tracker!E:E=TRUE())) + SUMPRODUCT((Tracker!B:B="Housing, Transport &amp; Big Purchases")*(Tracker!E:E="Y")) + SUMPRODUCT((Tracker!B:B="Housing, Transport &amp; Big Purchases")*(Tracker!E:E="TRUE"))</f>
        <v>0</v>
      </c>
      <c r="D10" s="5" t="n">
        <f aca="false">IFERROR(C10/B10,0)</f>
        <v>0</v>
      </c>
    </row>
    <row r="11" customFormat="false" ht="15" hidden="false" customHeight="false" outlineLevel="0" collapsed="false">
      <c r="A11" s="0" t="s">
        <v>204</v>
      </c>
      <c r="B11" s="0" t="n">
        <f aca="false">COUNTIF(Tracker!B:B,"Tax, Benefits &amp; Admin (UK)")</f>
        <v>10</v>
      </c>
      <c r="C11" s="0" t="n">
        <f aca="false">SUMPRODUCT((Tracker!B:B="Tax, Benefits &amp; Admin (UK)")*(Tracker!E:E=TRUE())) + SUMPRODUCT((Tracker!B:B="Tax, Benefits &amp; Admin (UK)")*(Tracker!E:E="Y")) + SUMPRODUCT((Tracker!B:B="Tax, Benefits &amp; Admin (UK)")*(Tracker!E:E="TRUE"))</f>
        <v>0</v>
      </c>
      <c r="D11" s="5" t="n">
        <f aca="false">IFERROR(C11/B11,0)</f>
        <v>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2" activeCellId="0" sqref="G2"/>
    </sheetView>
  </sheetViews>
  <sheetFormatPr defaultColWidth="8.6796875" defaultRowHeight="15" customHeight="true" zeroHeight="false" outlineLevelRow="0" outlineLevelCol="0"/>
  <cols>
    <col collapsed="false" customWidth="true" hidden="false" outlineLevel="0" max="2" min="1" style="0" width="6"/>
    <col collapsed="false" customWidth="true" hidden="false" outlineLevel="0" max="3" min="3" style="0" width="28"/>
    <col collapsed="false" customWidth="true" hidden="false" outlineLevel="0" max="4" min="4" style="0" width="34"/>
    <col collapsed="false" customWidth="true" hidden="false" outlineLevel="0" max="5" min="5" style="0" width="53.71"/>
    <col collapsed="false" customWidth="true" hidden="false" outlineLevel="0" max="6" min="6" style="0" width="12"/>
    <col collapsed="false" customWidth="true" hidden="false" outlineLevel="0" max="7" min="7" style="0" width="17.39"/>
  </cols>
  <sheetData>
    <row r="1" customFormat="false" ht="15" hidden="false" customHeight="false" outlineLevel="0" collapsed="false">
      <c r="A1" s="6" t="s">
        <v>245</v>
      </c>
      <c r="B1" s="6" t="s">
        <v>6</v>
      </c>
      <c r="C1" s="6" t="s">
        <v>7</v>
      </c>
      <c r="D1" s="6" t="s">
        <v>8</v>
      </c>
      <c r="E1" s="6" t="s">
        <v>9</v>
      </c>
      <c r="F1" s="6" t="s">
        <v>11</v>
      </c>
      <c r="G1" s="6" t="s">
        <v>12</v>
      </c>
    </row>
    <row r="2" customFormat="false" ht="15" hidden="false" customHeight="false" outlineLevel="0" collapsed="false">
      <c r="A2" s="3"/>
      <c r="B2" s="3" t="n">
        <v>1</v>
      </c>
      <c r="C2" s="3" t="s">
        <v>15</v>
      </c>
      <c r="D2" s="3" t="s">
        <v>16</v>
      </c>
      <c r="E2" s="3" t="s">
        <v>17</v>
      </c>
      <c r="F2" s="3"/>
      <c r="G2" s="7"/>
    </row>
    <row r="3" customFormat="false" ht="15" hidden="false" customHeight="false" outlineLevel="0" collapsed="false">
      <c r="A3" s="3"/>
      <c r="B3" s="3" t="n">
        <v>2</v>
      </c>
      <c r="C3" s="3" t="s">
        <v>15</v>
      </c>
      <c r="D3" s="3" t="s">
        <v>18</v>
      </c>
      <c r="E3" s="3" t="s">
        <v>19</v>
      </c>
      <c r="F3" s="3"/>
      <c r="G3" s="3"/>
    </row>
    <row r="4" customFormat="false" ht="15" hidden="false" customHeight="false" outlineLevel="0" collapsed="false">
      <c r="A4" s="3"/>
      <c r="B4" s="3" t="n">
        <v>3</v>
      </c>
      <c r="C4" s="3" t="s">
        <v>15</v>
      </c>
      <c r="D4" s="3" t="s">
        <v>20</v>
      </c>
      <c r="E4" s="3" t="s">
        <v>21</v>
      </c>
      <c r="F4" s="3"/>
      <c r="G4" s="3"/>
    </row>
    <row r="5" customFormat="false" ht="15" hidden="false" customHeight="false" outlineLevel="0" collapsed="false">
      <c r="A5" s="3"/>
      <c r="B5" s="3" t="n">
        <v>4</v>
      </c>
      <c r="C5" s="3" t="s">
        <v>15</v>
      </c>
      <c r="D5" s="3" t="s">
        <v>22</v>
      </c>
      <c r="E5" s="3" t="s">
        <v>23</v>
      </c>
      <c r="F5" s="3"/>
      <c r="G5" s="3"/>
    </row>
    <row r="6" customFormat="false" ht="15" hidden="false" customHeight="false" outlineLevel="0" collapsed="false">
      <c r="A6" s="3"/>
      <c r="B6" s="3" t="n">
        <v>5</v>
      </c>
      <c r="C6" s="3" t="s">
        <v>15</v>
      </c>
      <c r="D6" s="3" t="s">
        <v>24</v>
      </c>
      <c r="E6" s="3" t="s">
        <v>25</v>
      </c>
      <c r="F6" s="3"/>
      <c r="G6" s="3"/>
    </row>
    <row r="7" customFormat="false" ht="15" hidden="false" customHeight="false" outlineLevel="0" collapsed="false">
      <c r="A7" s="3"/>
      <c r="B7" s="3" t="n">
        <v>6</v>
      </c>
      <c r="C7" s="3" t="s">
        <v>15</v>
      </c>
      <c r="D7" s="3" t="s">
        <v>26</v>
      </c>
      <c r="E7" s="3" t="s">
        <v>27</v>
      </c>
      <c r="F7" s="3"/>
      <c r="G7" s="3"/>
    </row>
    <row r="8" customFormat="false" ht="15" hidden="false" customHeight="false" outlineLevel="0" collapsed="false">
      <c r="A8" s="3"/>
      <c r="B8" s="3" t="n">
        <v>7</v>
      </c>
      <c r="C8" s="3" t="s">
        <v>15</v>
      </c>
      <c r="D8" s="3" t="s">
        <v>28</v>
      </c>
      <c r="E8" s="3" t="s">
        <v>29</v>
      </c>
      <c r="F8" s="3"/>
      <c r="G8" s="3"/>
    </row>
    <row r="9" customFormat="false" ht="15" hidden="false" customHeight="false" outlineLevel="0" collapsed="false">
      <c r="A9" s="3"/>
      <c r="B9" s="3" t="n">
        <v>8</v>
      </c>
      <c r="C9" s="3" t="s">
        <v>15</v>
      </c>
      <c r="D9" s="3" t="s">
        <v>30</v>
      </c>
      <c r="E9" s="3" t="s">
        <v>31</v>
      </c>
      <c r="F9" s="3"/>
      <c r="G9" s="3"/>
    </row>
    <row r="10" customFormat="false" ht="15" hidden="false" customHeight="false" outlineLevel="0" collapsed="false">
      <c r="A10" s="3"/>
      <c r="B10" s="3" t="n">
        <v>9</v>
      </c>
      <c r="C10" s="3" t="s">
        <v>15</v>
      </c>
      <c r="D10" s="3" t="s">
        <v>32</v>
      </c>
      <c r="E10" s="3" t="s">
        <v>33</v>
      </c>
      <c r="F10" s="3"/>
      <c r="G10" s="3"/>
    </row>
    <row r="11" customFormat="false" ht="15" hidden="false" customHeight="false" outlineLevel="0" collapsed="false">
      <c r="A11" s="3"/>
      <c r="B11" s="3" t="n">
        <v>10</v>
      </c>
      <c r="C11" s="3" t="s">
        <v>15</v>
      </c>
      <c r="D11" s="3" t="s">
        <v>34</v>
      </c>
      <c r="E11" s="3" t="s">
        <v>35</v>
      </c>
      <c r="F11" s="3"/>
      <c r="G11" s="3"/>
    </row>
    <row r="12" customFormat="false" ht="15" hidden="false" customHeight="false" outlineLevel="0" collapsed="false">
      <c r="A12" s="3"/>
      <c r="B12" s="3" t="n">
        <v>11</v>
      </c>
      <c r="C12" s="3" t="s">
        <v>36</v>
      </c>
      <c r="D12" s="3" t="s">
        <v>37</v>
      </c>
      <c r="E12" s="3" t="s">
        <v>38</v>
      </c>
      <c r="F12" s="3"/>
      <c r="G12" s="3"/>
    </row>
    <row r="13" customFormat="false" ht="15" hidden="false" customHeight="false" outlineLevel="0" collapsed="false">
      <c r="A13" s="3"/>
      <c r="B13" s="3" t="n">
        <v>12</v>
      </c>
      <c r="C13" s="3" t="s">
        <v>36</v>
      </c>
      <c r="D13" s="3" t="s">
        <v>39</v>
      </c>
      <c r="E13" s="3" t="s">
        <v>40</v>
      </c>
      <c r="F13" s="3"/>
      <c r="G13" s="3"/>
    </row>
    <row r="14" customFormat="false" ht="15" hidden="false" customHeight="false" outlineLevel="0" collapsed="false">
      <c r="A14" s="3"/>
      <c r="B14" s="3" t="n">
        <v>13</v>
      </c>
      <c r="C14" s="3" t="s">
        <v>36</v>
      </c>
      <c r="D14" s="3" t="s">
        <v>41</v>
      </c>
      <c r="E14" s="3" t="s">
        <v>42</v>
      </c>
      <c r="F14" s="3"/>
      <c r="G14" s="3"/>
    </row>
    <row r="15" customFormat="false" ht="15" hidden="false" customHeight="false" outlineLevel="0" collapsed="false">
      <c r="A15" s="3"/>
      <c r="B15" s="3" t="n">
        <v>14</v>
      </c>
      <c r="C15" s="3" t="s">
        <v>36</v>
      </c>
      <c r="D15" s="3" t="s">
        <v>43</v>
      </c>
      <c r="E15" s="3" t="s">
        <v>44</v>
      </c>
      <c r="F15" s="3"/>
      <c r="G15" s="3"/>
    </row>
    <row r="16" customFormat="false" ht="15" hidden="false" customHeight="false" outlineLevel="0" collapsed="false">
      <c r="A16" s="3"/>
      <c r="B16" s="3" t="n">
        <v>15</v>
      </c>
      <c r="C16" s="3" t="s">
        <v>36</v>
      </c>
      <c r="D16" s="3" t="s">
        <v>45</v>
      </c>
      <c r="E16" s="3" t="s">
        <v>46</v>
      </c>
      <c r="F16" s="3"/>
      <c r="G16" s="3"/>
    </row>
    <row r="17" customFormat="false" ht="15" hidden="false" customHeight="false" outlineLevel="0" collapsed="false">
      <c r="A17" s="3"/>
      <c r="B17" s="3" t="n">
        <v>16</v>
      </c>
      <c r="C17" s="3" t="s">
        <v>36</v>
      </c>
      <c r="D17" s="3" t="s">
        <v>47</v>
      </c>
      <c r="E17" s="3" t="s">
        <v>48</v>
      </c>
      <c r="F17" s="3"/>
      <c r="G17" s="3"/>
    </row>
    <row r="18" customFormat="false" ht="15" hidden="false" customHeight="false" outlineLevel="0" collapsed="false">
      <c r="A18" s="3"/>
      <c r="B18" s="3" t="n">
        <v>17</v>
      </c>
      <c r="C18" s="3" t="s">
        <v>36</v>
      </c>
      <c r="D18" s="3" t="s">
        <v>49</v>
      </c>
      <c r="E18" s="3" t="s">
        <v>50</v>
      </c>
      <c r="F18" s="3"/>
      <c r="G18" s="3"/>
    </row>
    <row r="19" customFormat="false" ht="15" hidden="false" customHeight="false" outlineLevel="0" collapsed="false">
      <c r="A19" s="3"/>
      <c r="B19" s="3" t="n">
        <v>18</v>
      </c>
      <c r="C19" s="3" t="s">
        <v>36</v>
      </c>
      <c r="D19" s="3" t="s">
        <v>51</v>
      </c>
      <c r="E19" s="3" t="s">
        <v>52</v>
      </c>
      <c r="F19" s="3"/>
      <c r="G19" s="3"/>
    </row>
    <row r="20" customFormat="false" ht="15" hidden="false" customHeight="false" outlineLevel="0" collapsed="false">
      <c r="A20" s="3"/>
      <c r="B20" s="3" t="n">
        <v>19</v>
      </c>
      <c r="C20" s="3" t="s">
        <v>36</v>
      </c>
      <c r="D20" s="3" t="s">
        <v>53</v>
      </c>
      <c r="E20" s="3" t="s">
        <v>54</v>
      </c>
      <c r="F20" s="3"/>
      <c r="G20" s="3"/>
    </row>
    <row r="21" customFormat="false" ht="15" hidden="false" customHeight="false" outlineLevel="0" collapsed="false">
      <c r="A21" s="3"/>
      <c r="B21" s="3" t="n">
        <v>20</v>
      </c>
      <c r="C21" s="3" t="s">
        <v>36</v>
      </c>
      <c r="D21" s="3" t="s">
        <v>55</v>
      </c>
      <c r="E21" s="3" t="s">
        <v>56</v>
      </c>
      <c r="F21" s="3"/>
      <c r="G21" s="3"/>
    </row>
    <row r="22" customFormat="false" ht="15" hidden="false" customHeight="false" outlineLevel="0" collapsed="false">
      <c r="A22" s="3"/>
      <c r="B22" s="3" t="n">
        <v>21</v>
      </c>
      <c r="C22" s="3" t="s">
        <v>57</v>
      </c>
      <c r="D22" s="3" t="s">
        <v>58</v>
      </c>
      <c r="E22" s="3" t="s">
        <v>59</v>
      </c>
      <c r="F22" s="3"/>
      <c r="G22" s="3"/>
    </row>
    <row r="23" customFormat="false" ht="15" hidden="false" customHeight="false" outlineLevel="0" collapsed="false">
      <c r="A23" s="3"/>
      <c r="B23" s="3" t="n">
        <v>22</v>
      </c>
      <c r="C23" s="3" t="s">
        <v>57</v>
      </c>
      <c r="D23" s="3" t="s">
        <v>60</v>
      </c>
      <c r="E23" s="3" t="s">
        <v>61</v>
      </c>
      <c r="F23" s="3"/>
      <c r="G23" s="3"/>
    </row>
    <row r="24" customFormat="false" ht="15" hidden="false" customHeight="false" outlineLevel="0" collapsed="false">
      <c r="A24" s="3"/>
      <c r="B24" s="3" t="n">
        <v>23</v>
      </c>
      <c r="C24" s="3" t="s">
        <v>57</v>
      </c>
      <c r="D24" s="3" t="s">
        <v>62</v>
      </c>
      <c r="E24" s="3" t="s">
        <v>63</v>
      </c>
      <c r="F24" s="3"/>
      <c r="G24" s="3"/>
    </row>
    <row r="25" customFormat="false" ht="15" hidden="false" customHeight="false" outlineLevel="0" collapsed="false">
      <c r="A25" s="3"/>
      <c r="B25" s="3" t="n">
        <v>24</v>
      </c>
      <c r="C25" s="3" t="s">
        <v>57</v>
      </c>
      <c r="D25" s="3" t="s">
        <v>64</v>
      </c>
      <c r="E25" s="3" t="s">
        <v>65</v>
      </c>
      <c r="F25" s="3"/>
      <c r="G25" s="3"/>
    </row>
    <row r="26" customFormat="false" ht="15" hidden="false" customHeight="false" outlineLevel="0" collapsed="false">
      <c r="A26" s="3"/>
      <c r="B26" s="3" t="n">
        <v>25</v>
      </c>
      <c r="C26" s="3" t="s">
        <v>57</v>
      </c>
      <c r="D26" s="3" t="s">
        <v>66</v>
      </c>
      <c r="E26" s="3" t="s">
        <v>67</v>
      </c>
      <c r="F26" s="3"/>
      <c r="G26" s="3"/>
    </row>
    <row r="27" customFormat="false" ht="15" hidden="false" customHeight="false" outlineLevel="0" collapsed="false">
      <c r="A27" s="3"/>
      <c r="B27" s="3" t="n">
        <v>26</v>
      </c>
      <c r="C27" s="3" t="s">
        <v>57</v>
      </c>
      <c r="D27" s="3" t="s">
        <v>68</v>
      </c>
      <c r="E27" s="3" t="s">
        <v>69</v>
      </c>
      <c r="F27" s="3"/>
      <c r="G27" s="3"/>
    </row>
    <row r="28" customFormat="false" ht="15" hidden="false" customHeight="false" outlineLevel="0" collapsed="false">
      <c r="A28" s="3"/>
      <c r="B28" s="3" t="n">
        <v>27</v>
      </c>
      <c r="C28" s="3" t="s">
        <v>57</v>
      </c>
      <c r="D28" s="3" t="s">
        <v>70</v>
      </c>
      <c r="E28" s="3" t="s">
        <v>71</v>
      </c>
      <c r="F28" s="3"/>
      <c r="G28" s="3"/>
    </row>
    <row r="29" customFormat="false" ht="15" hidden="false" customHeight="false" outlineLevel="0" collapsed="false">
      <c r="A29" s="3"/>
      <c r="B29" s="3" t="n">
        <v>28</v>
      </c>
      <c r="C29" s="3" t="s">
        <v>57</v>
      </c>
      <c r="D29" s="3" t="s">
        <v>72</v>
      </c>
      <c r="E29" s="3" t="s">
        <v>73</v>
      </c>
      <c r="F29" s="3"/>
      <c r="G29" s="3"/>
    </row>
    <row r="30" customFormat="false" ht="15" hidden="false" customHeight="false" outlineLevel="0" collapsed="false">
      <c r="A30" s="3"/>
      <c r="B30" s="3" t="n">
        <v>29</v>
      </c>
      <c r="C30" s="3" t="s">
        <v>57</v>
      </c>
      <c r="D30" s="3" t="s">
        <v>74</v>
      </c>
      <c r="E30" s="3" t="s">
        <v>75</v>
      </c>
      <c r="F30" s="3"/>
      <c r="G30" s="3"/>
    </row>
    <row r="31" customFormat="false" ht="15" hidden="false" customHeight="false" outlineLevel="0" collapsed="false">
      <c r="A31" s="3"/>
      <c r="B31" s="3" t="n">
        <v>30</v>
      </c>
      <c r="C31" s="3" t="s">
        <v>57</v>
      </c>
      <c r="D31" s="3" t="s">
        <v>76</v>
      </c>
      <c r="E31" s="3" t="s">
        <v>77</v>
      </c>
      <c r="F31" s="3"/>
      <c r="G31" s="3"/>
    </row>
    <row r="32" customFormat="false" ht="15" hidden="false" customHeight="false" outlineLevel="0" collapsed="false">
      <c r="A32" s="3"/>
      <c r="B32" s="3" t="n">
        <v>31</v>
      </c>
      <c r="C32" s="3" t="s">
        <v>78</v>
      </c>
      <c r="D32" s="3" t="s">
        <v>79</v>
      </c>
      <c r="E32" s="3" t="s">
        <v>80</v>
      </c>
      <c r="F32" s="3"/>
      <c r="G32" s="3"/>
    </row>
    <row r="33" customFormat="false" ht="15" hidden="false" customHeight="false" outlineLevel="0" collapsed="false">
      <c r="A33" s="3"/>
      <c r="B33" s="3" t="n">
        <v>32</v>
      </c>
      <c r="C33" s="3" t="s">
        <v>78</v>
      </c>
      <c r="D33" s="3" t="s">
        <v>81</v>
      </c>
      <c r="E33" s="3" t="s">
        <v>82</v>
      </c>
      <c r="F33" s="3"/>
      <c r="G33" s="3"/>
    </row>
    <row r="34" customFormat="false" ht="15" hidden="false" customHeight="false" outlineLevel="0" collapsed="false">
      <c r="A34" s="3"/>
      <c r="B34" s="3" t="n">
        <v>33</v>
      </c>
      <c r="C34" s="3" t="s">
        <v>78</v>
      </c>
      <c r="D34" s="3" t="s">
        <v>83</v>
      </c>
      <c r="E34" s="3" t="s">
        <v>84</v>
      </c>
      <c r="F34" s="3"/>
      <c r="G34" s="3"/>
    </row>
    <row r="35" customFormat="false" ht="15" hidden="false" customHeight="false" outlineLevel="0" collapsed="false">
      <c r="A35" s="3"/>
      <c r="B35" s="3" t="n">
        <v>34</v>
      </c>
      <c r="C35" s="3" t="s">
        <v>78</v>
      </c>
      <c r="D35" s="3" t="s">
        <v>85</v>
      </c>
      <c r="E35" s="3" t="s">
        <v>86</v>
      </c>
      <c r="F35" s="3"/>
      <c r="G35" s="3"/>
    </row>
    <row r="36" customFormat="false" ht="15" hidden="false" customHeight="false" outlineLevel="0" collapsed="false">
      <c r="A36" s="3"/>
      <c r="B36" s="3" t="n">
        <v>35</v>
      </c>
      <c r="C36" s="3" t="s">
        <v>78</v>
      </c>
      <c r="D36" s="3" t="s">
        <v>87</v>
      </c>
      <c r="E36" s="3" t="s">
        <v>88</v>
      </c>
      <c r="F36" s="3"/>
      <c r="G36" s="3"/>
    </row>
    <row r="37" customFormat="false" ht="15" hidden="false" customHeight="false" outlineLevel="0" collapsed="false">
      <c r="A37" s="3"/>
      <c r="B37" s="3" t="n">
        <v>36</v>
      </c>
      <c r="C37" s="3" t="s">
        <v>78</v>
      </c>
      <c r="D37" s="3" t="s">
        <v>89</v>
      </c>
      <c r="E37" s="3" t="s">
        <v>90</v>
      </c>
      <c r="F37" s="3"/>
      <c r="G37" s="3"/>
    </row>
    <row r="38" customFormat="false" ht="15" hidden="false" customHeight="false" outlineLevel="0" collapsed="false">
      <c r="A38" s="3"/>
      <c r="B38" s="3" t="n">
        <v>37</v>
      </c>
      <c r="C38" s="3" t="s">
        <v>78</v>
      </c>
      <c r="D38" s="3" t="s">
        <v>91</v>
      </c>
      <c r="E38" s="3" t="s">
        <v>92</v>
      </c>
      <c r="F38" s="3"/>
      <c r="G38" s="3"/>
    </row>
    <row r="39" customFormat="false" ht="15" hidden="false" customHeight="false" outlineLevel="0" collapsed="false">
      <c r="A39" s="3"/>
      <c r="B39" s="3" t="n">
        <v>38</v>
      </c>
      <c r="C39" s="3" t="s">
        <v>78</v>
      </c>
      <c r="D39" s="3" t="s">
        <v>93</v>
      </c>
      <c r="E39" s="3" t="s">
        <v>94</v>
      </c>
      <c r="F39" s="3"/>
      <c r="G39" s="3"/>
    </row>
    <row r="40" customFormat="false" ht="15" hidden="false" customHeight="false" outlineLevel="0" collapsed="false">
      <c r="A40" s="3"/>
      <c r="B40" s="3" t="n">
        <v>39</v>
      </c>
      <c r="C40" s="3" t="s">
        <v>78</v>
      </c>
      <c r="D40" s="3" t="s">
        <v>95</v>
      </c>
      <c r="E40" s="3" t="s">
        <v>96</v>
      </c>
      <c r="F40" s="3"/>
      <c r="G40" s="3"/>
    </row>
    <row r="41" customFormat="false" ht="15" hidden="false" customHeight="false" outlineLevel="0" collapsed="false">
      <c r="A41" s="3"/>
      <c r="B41" s="3" t="n">
        <v>40</v>
      </c>
      <c r="C41" s="3" t="s">
        <v>78</v>
      </c>
      <c r="D41" s="3" t="s">
        <v>97</v>
      </c>
      <c r="E41" s="3" t="s">
        <v>98</v>
      </c>
      <c r="F41" s="3"/>
      <c r="G41" s="3"/>
    </row>
    <row r="42" customFormat="false" ht="15" hidden="false" customHeight="false" outlineLevel="0" collapsed="false">
      <c r="A42" s="3"/>
      <c r="B42" s="3" t="n">
        <v>41</v>
      </c>
      <c r="C42" s="3" t="s">
        <v>99</v>
      </c>
      <c r="D42" s="3" t="s">
        <v>100</v>
      </c>
      <c r="E42" s="3" t="s">
        <v>101</v>
      </c>
      <c r="F42" s="3"/>
      <c r="G42" s="3"/>
    </row>
    <row r="43" customFormat="false" ht="15" hidden="false" customHeight="false" outlineLevel="0" collapsed="false">
      <c r="A43" s="3"/>
      <c r="B43" s="3" t="n">
        <v>42</v>
      </c>
      <c r="C43" s="3" t="s">
        <v>99</v>
      </c>
      <c r="D43" s="3" t="s">
        <v>102</v>
      </c>
      <c r="E43" s="3" t="s">
        <v>103</v>
      </c>
      <c r="F43" s="3"/>
      <c r="G43" s="3"/>
    </row>
    <row r="44" customFormat="false" ht="15" hidden="false" customHeight="false" outlineLevel="0" collapsed="false">
      <c r="A44" s="3"/>
      <c r="B44" s="3" t="n">
        <v>43</v>
      </c>
      <c r="C44" s="3" t="s">
        <v>99</v>
      </c>
      <c r="D44" s="3" t="s">
        <v>104</v>
      </c>
      <c r="E44" s="3" t="s">
        <v>105</v>
      </c>
      <c r="F44" s="3"/>
      <c r="G44" s="3"/>
    </row>
    <row r="45" customFormat="false" ht="15" hidden="false" customHeight="false" outlineLevel="0" collapsed="false">
      <c r="A45" s="3"/>
      <c r="B45" s="3" t="n">
        <v>44</v>
      </c>
      <c r="C45" s="3" t="s">
        <v>99</v>
      </c>
      <c r="D45" s="3" t="s">
        <v>106</v>
      </c>
      <c r="E45" s="3" t="s">
        <v>107</v>
      </c>
      <c r="F45" s="3"/>
      <c r="G45" s="3"/>
    </row>
    <row r="46" customFormat="false" ht="15" hidden="false" customHeight="false" outlineLevel="0" collapsed="false">
      <c r="A46" s="3"/>
      <c r="B46" s="3" t="n">
        <v>45</v>
      </c>
      <c r="C46" s="3" t="s">
        <v>99</v>
      </c>
      <c r="D46" s="3" t="s">
        <v>108</v>
      </c>
      <c r="E46" s="3" t="s">
        <v>109</v>
      </c>
      <c r="F46" s="3"/>
      <c r="G46" s="3"/>
    </row>
    <row r="47" customFormat="false" ht="15" hidden="false" customHeight="false" outlineLevel="0" collapsed="false">
      <c r="A47" s="3"/>
      <c r="B47" s="3" t="n">
        <v>46</v>
      </c>
      <c r="C47" s="3" t="s">
        <v>99</v>
      </c>
      <c r="D47" s="3" t="s">
        <v>110</v>
      </c>
      <c r="E47" s="3" t="s">
        <v>111</v>
      </c>
      <c r="F47" s="3"/>
      <c r="G47" s="3"/>
    </row>
    <row r="48" customFormat="false" ht="15" hidden="false" customHeight="false" outlineLevel="0" collapsed="false">
      <c r="A48" s="3"/>
      <c r="B48" s="3" t="n">
        <v>47</v>
      </c>
      <c r="C48" s="3" t="s">
        <v>99</v>
      </c>
      <c r="D48" s="3" t="s">
        <v>112</v>
      </c>
      <c r="E48" s="3" t="s">
        <v>113</v>
      </c>
      <c r="F48" s="3"/>
      <c r="G48" s="3"/>
    </row>
    <row r="49" customFormat="false" ht="15" hidden="false" customHeight="false" outlineLevel="0" collapsed="false">
      <c r="A49" s="3"/>
      <c r="B49" s="3" t="n">
        <v>48</v>
      </c>
      <c r="C49" s="3" t="s">
        <v>99</v>
      </c>
      <c r="D49" s="3" t="s">
        <v>114</v>
      </c>
      <c r="E49" s="3" t="s">
        <v>115</v>
      </c>
      <c r="F49" s="3"/>
      <c r="G49" s="3"/>
    </row>
    <row r="50" customFormat="false" ht="15" hidden="false" customHeight="false" outlineLevel="0" collapsed="false">
      <c r="A50" s="3"/>
      <c r="B50" s="3" t="n">
        <v>49</v>
      </c>
      <c r="C50" s="3" t="s">
        <v>99</v>
      </c>
      <c r="D50" s="3" t="s">
        <v>116</v>
      </c>
      <c r="E50" s="3" t="s">
        <v>117</v>
      </c>
      <c r="F50" s="3"/>
      <c r="G50" s="3"/>
    </row>
    <row r="51" customFormat="false" ht="15" hidden="false" customHeight="false" outlineLevel="0" collapsed="false">
      <c r="A51" s="3"/>
      <c r="B51" s="3" t="n">
        <v>50</v>
      </c>
      <c r="C51" s="3" t="s">
        <v>99</v>
      </c>
      <c r="D51" s="3" t="s">
        <v>118</v>
      </c>
      <c r="E51" s="3" t="s">
        <v>119</v>
      </c>
      <c r="F51" s="3"/>
      <c r="G51" s="3"/>
    </row>
    <row r="52" customFormat="false" ht="15" hidden="false" customHeight="false" outlineLevel="0" collapsed="false">
      <c r="A52" s="3"/>
      <c r="B52" s="3" t="n">
        <v>51</v>
      </c>
      <c r="C52" s="3" t="s">
        <v>120</v>
      </c>
      <c r="D52" s="3" t="s">
        <v>121</v>
      </c>
      <c r="E52" s="3" t="s">
        <v>122</v>
      </c>
      <c r="F52" s="3"/>
      <c r="G52" s="3"/>
    </row>
    <row r="53" customFormat="false" ht="15" hidden="false" customHeight="false" outlineLevel="0" collapsed="false">
      <c r="A53" s="3"/>
      <c r="B53" s="3" t="n">
        <v>52</v>
      </c>
      <c r="C53" s="3" t="s">
        <v>120</v>
      </c>
      <c r="D53" s="3" t="s">
        <v>123</v>
      </c>
      <c r="E53" s="3" t="s">
        <v>124</v>
      </c>
      <c r="F53" s="3"/>
      <c r="G53" s="3"/>
    </row>
    <row r="54" customFormat="false" ht="15" hidden="false" customHeight="false" outlineLevel="0" collapsed="false">
      <c r="A54" s="3"/>
      <c r="B54" s="3" t="n">
        <v>53</v>
      </c>
      <c r="C54" s="3" t="s">
        <v>120</v>
      </c>
      <c r="D54" s="3" t="s">
        <v>125</v>
      </c>
      <c r="E54" s="3" t="s">
        <v>126</v>
      </c>
      <c r="F54" s="3"/>
      <c r="G54" s="3"/>
    </row>
    <row r="55" customFormat="false" ht="15" hidden="false" customHeight="false" outlineLevel="0" collapsed="false">
      <c r="A55" s="3"/>
      <c r="B55" s="3" t="n">
        <v>54</v>
      </c>
      <c r="C55" s="3" t="s">
        <v>120</v>
      </c>
      <c r="D55" s="3" t="s">
        <v>127</v>
      </c>
      <c r="E55" s="3" t="s">
        <v>128</v>
      </c>
      <c r="F55" s="3"/>
      <c r="G55" s="3"/>
    </row>
    <row r="56" customFormat="false" ht="15" hidden="false" customHeight="false" outlineLevel="0" collapsed="false">
      <c r="A56" s="3"/>
      <c r="B56" s="3" t="n">
        <v>55</v>
      </c>
      <c r="C56" s="3" t="s">
        <v>120</v>
      </c>
      <c r="D56" s="3" t="s">
        <v>129</v>
      </c>
      <c r="E56" s="3" t="s">
        <v>130</v>
      </c>
      <c r="F56" s="3"/>
      <c r="G56" s="3"/>
    </row>
    <row r="57" customFormat="false" ht="15" hidden="false" customHeight="false" outlineLevel="0" collapsed="false">
      <c r="A57" s="3"/>
      <c r="B57" s="3" t="n">
        <v>56</v>
      </c>
      <c r="C57" s="3" t="s">
        <v>120</v>
      </c>
      <c r="D57" s="3" t="s">
        <v>131</v>
      </c>
      <c r="E57" s="3" t="s">
        <v>132</v>
      </c>
      <c r="F57" s="3"/>
      <c r="G57" s="3"/>
    </row>
    <row r="58" customFormat="false" ht="15" hidden="false" customHeight="false" outlineLevel="0" collapsed="false">
      <c r="A58" s="3"/>
      <c r="B58" s="3" t="n">
        <v>57</v>
      </c>
      <c r="C58" s="3" t="s">
        <v>120</v>
      </c>
      <c r="D58" s="3" t="s">
        <v>133</v>
      </c>
      <c r="E58" s="3" t="s">
        <v>134</v>
      </c>
      <c r="F58" s="3"/>
      <c r="G58" s="3"/>
    </row>
    <row r="59" customFormat="false" ht="15" hidden="false" customHeight="false" outlineLevel="0" collapsed="false">
      <c r="A59" s="3"/>
      <c r="B59" s="3" t="n">
        <v>58</v>
      </c>
      <c r="C59" s="3" t="s">
        <v>120</v>
      </c>
      <c r="D59" s="3" t="s">
        <v>135</v>
      </c>
      <c r="E59" s="3" t="s">
        <v>136</v>
      </c>
      <c r="F59" s="3"/>
      <c r="G59" s="3"/>
    </row>
    <row r="60" customFormat="false" ht="15" hidden="false" customHeight="false" outlineLevel="0" collapsed="false">
      <c r="A60" s="3"/>
      <c r="B60" s="3" t="n">
        <v>59</v>
      </c>
      <c r="C60" s="3" t="s">
        <v>120</v>
      </c>
      <c r="D60" s="3" t="s">
        <v>137</v>
      </c>
      <c r="E60" s="3" t="s">
        <v>138</v>
      </c>
      <c r="F60" s="3"/>
      <c r="G60" s="3"/>
    </row>
    <row r="61" customFormat="false" ht="15" hidden="false" customHeight="false" outlineLevel="0" collapsed="false">
      <c r="A61" s="3"/>
      <c r="B61" s="3" t="n">
        <v>60</v>
      </c>
      <c r="C61" s="3" t="s">
        <v>120</v>
      </c>
      <c r="D61" s="3" t="s">
        <v>139</v>
      </c>
      <c r="E61" s="3" t="s">
        <v>140</v>
      </c>
      <c r="F61" s="3"/>
      <c r="G61" s="3"/>
    </row>
    <row r="62" customFormat="false" ht="15" hidden="false" customHeight="false" outlineLevel="0" collapsed="false">
      <c r="A62" s="3"/>
      <c r="B62" s="3" t="n">
        <v>61</v>
      </c>
      <c r="C62" s="3" t="s">
        <v>141</v>
      </c>
      <c r="D62" s="3" t="s">
        <v>142</v>
      </c>
      <c r="E62" s="3" t="s">
        <v>143</v>
      </c>
      <c r="F62" s="3"/>
      <c r="G62" s="3"/>
    </row>
    <row r="63" customFormat="false" ht="15" hidden="false" customHeight="false" outlineLevel="0" collapsed="false">
      <c r="A63" s="3"/>
      <c r="B63" s="3" t="n">
        <v>62</v>
      </c>
      <c r="C63" s="3" t="s">
        <v>141</v>
      </c>
      <c r="D63" s="3" t="s">
        <v>144</v>
      </c>
      <c r="E63" s="3" t="s">
        <v>145</v>
      </c>
      <c r="F63" s="3"/>
      <c r="G63" s="3"/>
    </row>
    <row r="64" customFormat="false" ht="15" hidden="false" customHeight="false" outlineLevel="0" collapsed="false">
      <c r="A64" s="3"/>
      <c r="B64" s="3" t="n">
        <v>63</v>
      </c>
      <c r="C64" s="3" t="s">
        <v>141</v>
      </c>
      <c r="D64" s="3" t="s">
        <v>146</v>
      </c>
      <c r="E64" s="3" t="s">
        <v>147</v>
      </c>
      <c r="F64" s="3"/>
      <c r="G64" s="3"/>
    </row>
    <row r="65" customFormat="false" ht="15" hidden="false" customHeight="false" outlineLevel="0" collapsed="false">
      <c r="A65" s="3"/>
      <c r="B65" s="3" t="n">
        <v>64</v>
      </c>
      <c r="C65" s="3" t="s">
        <v>141</v>
      </c>
      <c r="D65" s="3" t="s">
        <v>148</v>
      </c>
      <c r="E65" s="3" t="s">
        <v>149</v>
      </c>
      <c r="F65" s="3"/>
      <c r="G65" s="3"/>
    </row>
    <row r="66" customFormat="false" ht="15" hidden="false" customHeight="false" outlineLevel="0" collapsed="false">
      <c r="A66" s="3"/>
      <c r="B66" s="3" t="n">
        <v>65</v>
      </c>
      <c r="C66" s="3" t="s">
        <v>141</v>
      </c>
      <c r="D66" s="3" t="s">
        <v>150</v>
      </c>
      <c r="E66" s="3" t="s">
        <v>151</v>
      </c>
      <c r="F66" s="3"/>
      <c r="G66" s="3"/>
    </row>
    <row r="67" customFormat="false" ht="15" hidden="false" customHeight="false" outlineLevel="0" collapsed="false">
      <c r="A67" s="3"/>
      <c r="B67" s="3" t="n">
        <v>66</v>
      </c>
      <c r="C67" s="3" t="s">
        <v>141</v>
      </c>
      <c r="D67" s="3" t="s">
        <v>152</v>
      </c>
      <c r="E67" s="3" t="s">
        <v>153</v>
      </c>
      <c r="F67" s="3"/>
      <c r="G67" s="3"/>
    </row>
    <row r="68" customFormat="false" ht="15" hidden="false" customHeight="false" outlineLevel="0" collapsed="false">
      <c r="A68" s="3"/>
      <c r="B68" s="3" t="n">
        <v>67</v>
      </c>
      <c r="C68" s="3" t="s">
        <v>141</v>
      </c>
      <c r="D68" s="3" t="s">
        <v>154</v>
      </c>
      <c r="E68" s="3" t="s">
        <v>155</v>
      </c>
      <c r="F68" s="3"/>
      <c r="G68" s="3"/>
    </row>
    <row r="69" customFormat="false" ht="15" hidden="false" customHeight="false" outlineLevel="0" collapsed="false">
      <c r="A69" s="3"/>
      <c r="B69" s="3" t="n">
        <v>68</v>
      </c>
      <c r="C69" s="3" t="s">
        <v>141</v>
      </c>
      <c r="D69" s="3" t="s">
        <v>156</v>
      </c>
      <c r="E69" s="3" t="s">
        <v>157</v>
      </c>
      <c r="F69" s="3"/>
      <c r="G69" s="3"/>
    </row>
    <row r="70" customFormat="false" ht="15" hidden="false" customHeight="false" outlineLevel="0" collapsed="false">
      <c r="A70" s="3"/>
      <c r="B70" s="3" t="n">
        <v>69</v>
      </c>
      <c r="C70" s="3" t="s">
        <v>141</v>
      </c>
      <c r="D70" s="3" t="s">
        <v>158</v>
      </c>
      <c r="E70" s="3" t="s">
        <v>159</v>
      </c>
      <c r="F70" s="3"/>
      <c r="G70" s="3"/>
    </row>
    <row r="71" customFormat="false" ht="15" hidden="false" customHeight="false" outlineLevel="0" collapsed="false">
      <c r="A71" s="3"/>
      <c r="B71" s="3" t="n">
        <v>70</v>
      </c>
      <c r="C71" s="3" t="s">
        <v>141</v>
      </c>
      <c r="D71" s="3" t="s">
        <v>160</v>
      </c>
      <c r="E71" s="3" t="s">
        <v>161</v>
      </c>
      <c r="F71" s="3"/>
      <c r="G71" s="3"/>
    </row>
    <row r="72" customFormat="false" ht="15" hidden="false" customHeight="false" outlineLevel="0" collapsed="false">
      <c r="A72" s="3"/>
      <c r="B72" s="3" t="n">
        <v>71</v>
      </c>
      <c r="C72" s="3" t="s">
        <v>162</v>
      </c>
      <c r="D72" s="3" t="s">
        <v>163</v>
      </c>
      <c r="E72" s="3" t="s">
        <v>164</v>
      </c>
      <c r="F72" s="3"/>
      <c r="G72" s="3"/>
    </row>
    <row r="73" customFormat="false" ht="15" hidden="false" customHeight="false" outlineLevel="0" collapsed="false">
      <c r="A73" s="3"/>
      <c r="B73" s="3" t="n">
        <v>72</v>
      </c>
      <c r="C73" s="3" t="s">
        <v>162</v>
      </c>
      <c r="D73" s="3" t="s">
        <v>165</v>
      </c>
      <c r="E73" s="3" t="s">
        <v>166</v>
      </c>
      <c r="F73" s="3"/>
      <c r="G73" s="3"/>
    </row>
    <row r="74" customFormat="false" ht="15" hidden="false" customHeight="false" outlineLevel="0" collapsed="false">
      <c r="A74" s="3"/>
      <c r="B74" s="3" t="n">
        <v>73</v>
      </c>
      <c r="C74" s="3" t="s">
        <v>162</v>
      </c>
      <c r="D74" s="3" t="s">
        <v>167</v>
      </c>
      <c r="E74" s="3" t="s">
        <v>168</v>
      </c>
      <c r="F74" s="3"/>
      <c r="G74" s="3"/>
    </row>
    <row r="75" customFormat="false" ht="15" hidden="false" customHeight="false" outlineLevel="0" collapsed="false">
      <c r="A75" s="3"/>
      <c r="B75" s="3" t="n">
        <v>74</v>
      </c>
      <c r="C75" s="3" t="s">
        <v>162</v>
      </c>
      <c r="D75" s="3" t="s">
        <v>169</v>
      </c>
      <c r="E75" s="3" t="s">
        <v>170</v>
      </c>
      <c r="F75" s="3"/>
      <c r="G75" s="3"/>
    </row>
    <row r="76" customFormat="false" ht="15" hidden="false" customHeight="false" outlineLevel="0" collapsed="false">
      <c r="A76" s="3"/>
      <c r="B76" s="3" t="n">
        <v>75</v>
      </c>
      <c r="C76" s="3" t="s">
        <v>162</v>
      </c>
      <c r="D76" s="3" t="s">
        <v>171</v>
      </c>
      <c r="E76" s="3" t="s">
        <v>172</v>
      </c>
      <c r="F76" s="3"/>
      <c r="G76" s="3"/>
    </row>
    <row r="77" customFormat="false" ht="15" hidden="false" customHeight="false" outlineLevel="0" collapsed="false">
      <c r="A77" s="3"/>
      <c r="B77" s="3" t="n">
        <v>76</v>
      </c>
      <c r="C77" s="3" t="s">
        <v>162</v>
      </c>
      <c r="D77" s="3" t="s">
        <v>173</v>
      </c>
      <c r="E77" s="3" t="s">
        <v>174</v>
      </c>
      <c r="F77" s="3"/>
      <c r="G77" s="3"/>
    </row>
    <row r="78" customFormat="false" ht="15" hidden="false" customHeight="false" outlineLevel="0" collapsed="false">
      <c r="A78" s="3"/>
      <c r="B78" s="3" t="n">
        <v>77</v>
      </c>
      <c r="C78" s="3" t="s">
        <v>162</v>
      </c>
      <c r="D78" s="3" t="s">
        <v>175</v>
      </c>
      <c r="E78" s="3" t="s">
        <v>176</v>
      </c>
      <c r="F78" s="3"/>
      <c r="G78" s="3"/>
    </row>
    <row r="79" customFormat="false" ht="15" hidden="false" customHeight="false" outlineLevel="0" collapsed="false">
      <c r="A79" s="3"/>
      <c r="B79" s="3" t="n">
        <v>78</v>
      </c>
      <c r="C79" s="3" t="s">
        <v>162</v>
      </c>
      <c r="D79" s="3" t="s">
        <v>177</v>
      </c>
      <c r="E79" s="3" t="s">
        <v>178</v>
      </c>
      <c r="F79" s="3"/>
      <c r="G79" s="3"/>
    </row>
    <row r="80" customFormat="false" ht="15" hidden="false" customHeight="false" outlineLevel="0" collapsed="false">
      <c r="A80" s="3"/>
      <c r="B80" s="3" t="n">
        <v>79</v>
      </c>
      <c r="C80" s="3" t="s">
        <v>162</v>
      </c>
      <c r="D80" s="3" t="s">
        <v>179</v>
      </c>
      <c r="E80" s="3" t="s">
        <v>180</v>
      </c>
      <c r="F80" s="3"/>
      <c r="G80" s="3"/>
    </row>
    <row r="81" customFormat="false" ht="15" hidden="false" customHeight="false" outlineLevel="0" collapsed="false">
      <c r="A81" s="3"/>
      <c r="B81" s="3" t="n">
        <v>80</v>
      </c>
      <c r="C81" s="3" t="s">
        <v>162</v>
      </c>
      <c r="D81" s="3" t="s">
        <v>181</v>
      </c>
      <c r="E81" s="3" t="s">
        <v>182</v>
      </c>
      <c r="F81" s="3"/>
      <c r="G81" s="3"/>
    </row>
    <row r="82" customFormat="false" ht="15" hidden="false" customHeight="false" outlineLevel="0" collapsed="false">
      <c r="A82" s="3"/>
      <c r="B82" s="3" t="n">
        <v>81</v>
      </c>
      <c r="C82" s="3" t="s">
        <v>183</v>
      </c>
      <c r="D82" s="3" t="s">
        <v>184</v>
      </c>
      <c r="E82" s="3" t="s">
        <v>185</v>
      </c>
      <c r="F82" s="3"/>
      <c r="G82" s="3"/>
    </row>
    <row r="83" customFormat="false" ht="15" hidden="false" customHeight="false" outlineLevel="0" collapsed="false">
      <c r="A83" s="3"/>
      <c r="B83" s="3" t="n">
        <v>82</v>
      </c>
      <c r="C83" s="3" t="s">
        <v>183</v>
      </c>
      <c r="D83" s="3" t="s">
        <v>186</v>
      </c>
      <c r="E83" s="3" t="s">
        <v>187</v>
      </c>
      <c r="F83" s="3"/>
      <c r="G83" s="3"/>
    </row>
    <row r="84" customFormat="false" ht="15" hidden="false" customHeight="false" outlineLevel="0" collapsed="false">
      <c r="A84" s="3"/>
      <c r="B84" s="3" t="n">
        <v>83</v>
      </c>
      <c r="C84" s="3" t="s">
        <v>183</v>
      </c>
      <c r="D84" s="3" t="s">
        <v>188</v>
      </c>
      <c r="E84" s="3" t="s">
        <v>189</v>
      </c>
      <c r="F84" s="3"/>
      <c r="G84" s="3"/>
    </row>
    <row r="85" customFormat="false" ht="15" hidden="false" customHeight="false" outlineLevel="0" collapsed="false">
      <c r="A85" s="3"/>
      <c r="B85" s="3" t="n">
        <v>84</v>
      </c>
      <c r="C85" s="3" t="s">
        <v>183</v>
      </c>
      <c r="D85" s="3" t="s">
        <v>190</v>
      </c>
      <c r="E85" s="3" t="s">
        <v>191</v>
      </c>
      <c r="F85" s="3"/>
      <c r="G85" s="3"/>
    </row>
    <row r="86" customFormat="false" ht="15" hidden="false" customHeight="false" outlineLevel="0" collapsed="false">
      <c r="A86" s="3"/>
      <c r="B86" s="3" t="n">
        <v>85</v>
      </c>
      <c r="C86" s="3" t="s">
        <v>183</v>
      </c>
      <c r="D86" s="3" t="s">
        <v>192</v>
      </c>
      <c r="E86" s="3" t="s">
        <v>193</v>
      </c>
      <c r="F86" s="3"/>
      <c r="G86" s="3"/>
    </row>
    <row r="87" customFormat="false" ht="15" hidden="false" customHeight="false" outlineLevel="0" collapsed="false">
      <c r="A87" s="3"/>
      <c r="B87" s="3" t="n">
        <v>86</v>
      </c>
      <c r="C87" s="3" t="s">
        <v>183</v>
      </c>
      <c r="D87" s="3" t="s">
        <v>194</v>
      </c>
      <c r="E87" s="3" t="s">
        <v>195</v>
      </c>
      <c r="F87" s="3"/>
      <c r="G87" s="3"/>
    </row>
    <row r="88" customFormat="false" ht="15" hidden="false" customHeight="false" outlineLevel="0" collapsed="false">
      <c r="A88" s="3"/>
      <c r="B88" s="3" t="n">
        <v>87</v>
      </c>
      <c r="C88" s="3" t="s">
        <v>183</v>
      </c>
      <c r="D88" s="3" t="s">
        <v>196</v>
      </c>
      <c r="E88" s="3" t="s">
        <v>197</v>
      </c>
      <c r="F88" s="3"/>
      <c r="G88" s="3"/>
    </row>
    <row r="89" customFormat="false" ht="15" hidden="false" customHeight="false" outlineLevel="0" collapsed="false">
      <c r="A89" s="3"/>
      <c r="B89" s="3" t="n">
        <v>88</v>
      </c>
      <c r="C89" s="3" t="s">
        <v>183</v>
      </c>
      <c r="D89" s="3" t="s">
        <v>198</v>
      </c>
      <c r="E89" s="3" t="s">
        <v>199</v>
      </c>
      <c r="F89" s="3"/>
      <c r="G89" s="3"/>
    </row>
    <row r="90" customFormat="false" ht="15" hidden="false" customHeight="false" outlineLevel="0" collapsed="false">
      <c r="A90" s="3"/>
      <c r="B90" s="3" t="n">
        <v>89</v>
      </c>
      <c r="C90" s="3" t="s">
        <v>183</v>
      </c>
      <c r="D90" s="3" t="s">
        <v>200</v>
      </c>
      <c r="E90" s="3" t="s">
        <v>201</v>
      </c>
      <c r="F90" s="3"/>
      <c r="G90" s="3"/>
    </row>
    <row r="91" customFormat="false" ht="15" hidden="false" customHeight="false" outlineLevel="0" collapsed="false">
      <c r="A91" s="3"/>
      <c r="B91" s="3" t="n">
        <v>90</v>
      </c>
      <c r="C91" s="3" t="s">
        <v>183</v>
      </c>
      <c r="D91" s="3" t="s">
        <v>202</v>
      </c>
      <c r="E91" s="3" t="s">
        <v>203</v>
      </c>
      <c r="F91" s="3"/>
      <c r="G91" s="3"/>
    </row>
    <row r="92" customFormat="false" ht="15" hidden="false" customHeight="false" outlineLevel="0" collapsed="false">
      <c r="A92" s="3"/>
      <c r="B92" s="3" t="n">
        <v>91</v>
      </c>
      <c r="C92" s="3" t="s">
        <v>204</v>
      </c>
      <c r="D92" s="3" t="s">
        <v>205</v>
      </c>
      <c r="E92" s="3" t="s">
        <v>206</v>
      </c>
      <c r="F92" s="3"/>
      <c r="G92" s="3"/>
    </row>
    <row r="93" customFormat="false" ht="15" hidden="false" customHeight="false" outlineLevel="0" collapsed="false">
      <c r="A93" s="3"/>
      <c r="B93" s="3" t="n">
        <v>92</v>
      </c>
      <c r="C93" s="3" t="s">
        <v>204</v>
      </c>
      <c r="D93" s="3" t="s">
        <v>207</v>
      </c>
      <c r="E93" s="3" t="s">
        <v>208</v>
      </c>
      <c r="F93" s="3"/>
      <c r="G93" s="3"/>
    </row>
    <row r="94" customFormat="false" ht="15" hidden="false" customHeight="false" outlineLevel="0" collapsed="false">
      <c r="A94" s="3"/>
      <c r="B94" s="3" t="n">
        <v>93</v>
      </c>
      <c r="C94" s="3" t="s">
        <v>204</v>
      </c>
      <c r="D94" s="3" t="s">
        <v>209</v>
      </c>
      <c r="E94" s="3" t="s">
        <v>210</v>
      </c>
      <c r="F94" s="3"/>
      <c r="G94" s="3"/>
    </row>
    <row r="95" customFormat="false" ht="15" hidden="false" customHeight="false" outlineLevel="0" collapsed="false">
      <c r="A95" s="3"/>
      <c r="B95" s="3" t="n">
        <v>94</v>
      </c>
      <c r="C95" s="3" t="s">
        <v>204</v>
      </c>
      <c r="D95" s="3" t="s">
        <v>211</v>
      </c>
      <c r="E95" s="3" t="s">
        <v>212</v>
      </c>
      <c r="F95" s="3"/>
      <c r="G95" s="3"/>
    </row>
    <row r="96" customFormat="false" ht="15" hidden="false" customHeight="false" outlineLevel="0" collapsed="false">
      <c r="A96" s="3"/>
      <c r="B96" s="3" t="n">
        <v>95</v>
      </c>
      <c r="C96" s="3" t="s">
        <v>204</v>
      </c>
      <c r="D96" s="3" t="s">
        <v>213</v>
      </c>
      <c r="E96" s="3" t="s">
        <v>214</v>
      </c>
      <c r="F96" s="3"/>
      <c r="G96" s="3"/>
    </row>
    <row r="97" customFormat="false" ht="15" hidden="false" customHeight="false" outlineLevel="0" collapsed="false">
      <c r="A97" s="3"/>
      <c r="B97" s="3" t="n">
        <v>96</v>
      </c>
      <c r="C97" s="3" t="s">
        <v>204</v>
      </c>
      <c r="D97" s="3" t="s">
        <v>215</v>
      </c>
      <c r="E97" s="3" t="s">
        <v>216</v>
      </c>
      <c r="F97" s="3"/>
      <c r="G97" s="3"/>
    </row>
    <row r="98" customFormat="false" ht="15" hidden="false" customHeight="false" outlineLevel="0" collapsed="false">
      <c r="A98" s="3"/>
      <c r="B98" s="3" t="n">
        <v>97</v>
      </c>
      <c r="C98" s="3" t="s">
        <v>204</v>
      </c>
      <c r="D98" s="3" t="s">
        <v>217</v>
      </c>
      <c r="E98" s="3" t="s">
        <v>218</v>
      </c>
      <c r="F98" s="3"/>
      <c r="G98" s="3"/>
    </row>
    <row r="99" customFormat="false" ht="15" hidden="false" customHeight="false" outlineLevel="0" collapsed="false">
      <c r="A99" s="3"/>
      <c r="B99" s="3" t="n">
        <v>98</v>
      </c>
      <c r="C99" s="3" t="s">
        <v>204</v>
      </c>
      <c r="D99" s="3" t="s">
        <v>219</v>
      </c>
      <c r="E99" s="3" t="s">
        <v>220</v>
      </c>
      <c r="F99" s="3"/>
      <c r="G99" s="3"/>
    </row>
    <row r="100" customFormat="false" ht="15" hidden="false" customHeight="false" outlineLevel="0" collapsed="false">
      <c r="A100" s="3"/>
      <c r="B100" s="3" t="n">
        <v>99</v>
      </c>
      <c r="C100" s="3" t="s">
        <v>204</v>
      </c>
      <c r="D100" s="3" t="s">
        <v>221</v>
      </c>
      <c r="E100" s="3" t="s">
        <v>222</v>
      </c>
      <c r="F100" s="3"/>
      <c r="G100" s="3"/>
    </row>
    <row r="101" customFormat="false" ht="15" hidden="false" customHeight="false" outlineLevel="0" collapsed="false">
      <c r="A101" s="3"/>
      <c r="B101" s="3" t="n">
        <v>100</v>
      </c>
      <c r="C101" s="3" t="s">
        <v>204</v>
      </c>
      <c r="D101" s="3" t="s">
        <v>223</v>
      </c>
      <c r="E101" s="3" t="s">
        <v>224</v>
      </c>
      <c r="F101" s="3"/>
      <c r="G101" s="3"/>
    </row>
  </sheetData>
  <dataValidations count="1">
    <dataValidation allowBlank="true" errorStyle="stop" operator="between" showDropDown="false" showErrorMessage="true" showInputMessage="true" sqref="A2:A101" type="list">
      <formula1>"☐,☑"</formula1>
      <formula2>0</formula2>
    </dataValidation>
  </dataValidations>
  <printOptions headings="false" gridLines="false" gridLinesSet="true" horizontalCentered="false" verticalCentered="false"/>
  <pageMargins left="0.4" right="0.4" top="0.5" bottom="0.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2025-09-23T12:15:45Z</dcterms:created>
  <dc:creator>openpyxl</dc:creator>
  <dc:description/>
  <dc:language>en-GB</dc:language>
  <cp:lastModifiedBy/>
  <dcterms:modified xsi:type="dcterms:W3CDTF">2025-09-24T15:40:57Z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